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shiyah.sharepoint.com/sites/intranet/Projects/National Schedule/Shared Documents/Programmes/Access to Capacity Building/Word Press/ICT STARTUP PROGRAMME SELF DRIVEN/Topic 4 - Pricing Strategy/"/>
    </mc:Choice>
  </mc:AlternateContent>
  <xr:revisionPtr revIDLastSave="4" documentId="8_{8035623C-A49D-4F6E-AE45-BFC77BE19E51}" xr6:coauthVersionLast="47" xr6:coauthVersionMax="47" xr10:uidLastSave="{12544B77-B00B-48A2-A739-03E07F990FAD}"/>
  <bookViews>
    <workbookView xWindow="-120" yWindow="-120" windowWidth="20730" windowHeight="11040" tabRatio="772" xr2:uid="{00000000-000D-0000-FFFF-FFFF00000000}"/>
  </bookViews>
  <sheets>
    <sheet name="Comp Price POE" sheetId="10" r:id="rId1"/>
    <sheet name="Teaching Material 1" sheetId="12" state="hidden" r:id="rId2"/>
    <sheet name="Teaching Material 2" sheetId="13" state="hidden" r:id="rId3"/>
    <sheet name="Toolkit 3" sheetId="8" state="hidden" r:id="rId4"/>
  </sheets>
  <definedNames>
    <definedName name="_xlnm.Print_Area" localSheetId="0">'Comp Price POE'!$A$1:$K$37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8" l="1"/>
  <c r="D19" i="8"/>
  <c r="C29" i="8"/>
  <c r="C36" i="8"/>
  <c r="C42" i="8"/>
  <c r="G17" i="10"/>
  <c r="I17" i="10"/>
  <c r="K17" i="10"/>
  <c r="G18" i="10"/>
  <c r="I18" i="10"/>
  <c r="K18" i="10"/>
  <c r="G19" i="10"/>
  <c r="I19" i="10"/>
  <c r="K19" i="10"/>
  <c r="G20" i="10"/>
  <c r="I20" i="10"/>
  <c r="K20" i="10"/>
  <c r="G21" i="10"/>
  <c r="I21" i="10"/>
  <c r="K21" i="10"/>
  <c r="G22" i="10"/>
  <c r="I22" i="10"/>
  <c r="K22" i="10"/>
  <c r="G23" i="10"/>
  <c r="I23" i="10"/>
  <c r="K23" i="10"/>
  <c r="G24" i="10"/>
  <c r="I24" i="10"/>
  <c r="K24" i="10"/>
  <c r="G25" i="10"/>
  <c r="I25" i="10"/>
  <c r="K25" i="10"/>
  <c r="G26" i="10"/>
  <c r="I26" i="10"/>
  <c r="K26" i="10"/>
  <c r="G27" i="10"/>
  <c r="I27" i="10"/>
  <c r="K27" i="10"/>
  <c r="G28" i="10"/>
  <c r="I28" i="10"/>
  <c r="K28" i="10"/>
  <c r="G29" i="10"/>
  <c r="I29" i="10"/>
  <c r="K29" i="10"/>
  <c r="G30" i="10"/>
  <c r="I30" i="10"/>
  <c r="K30" i="10"/>
  <c r="G31" i="10"/>
  <c r="I31" i="10"/>
  <c r="K31" i="10"/>
  <c r="G32" i="10"/>
  <c r="I32" i="10"/>
  <c r="K32" i="10"/>
  <c r="G33" i="10"/>
  <c r="I33" i="10"/>
  <c r="K33" i="10"/>
  <c r="G34" i="10"/>
  <c r="I34" i="10"/>
  <c r="K34" i="10"/>
  <c r="G35" i="10"/>
  <c r="I35" i="10"/>
  <c r="K35" i="10"/>
  <c r="G36" i="10"/>
  <c r="I36" i="10"/>
  <c r="K36" i="10"/>
  <c r="G37" i="10"/>
  <c r="I37" i="10"/>
  <c r="K37" i="10"/>
  <c r="E20" i="8"/>
  <c r="D20" i="8"/>
  <c r="D21" i="8"/>
  <c r="E21" i="8"/>
  <c r="E22" i="8"/>
  <c r="D22" i="8"/>
  <c r="C22" i="8"/>
  <c r="C24" i="8"/>
  <c r="C20" i="8"/>
  <c r="C21" i="8"/>
  <c r="E34" i="8"/>
  <c r="E25" i="8"/>
  <c r="E29" i="8"/>
  <c r="E41" i="8"/>
  <c r="C30" i="8"/>
  <c r="E39" i="8"/>
  <c r="E31" i="8"/>
  <c r="E33" i="8"/>
  <c r="E26" i="8"/>
  <c r="E32" i="8"/>
  <c r="E27" i="8"/>
  <c r="E35" i="8"/>
  <c r="E28" i="8"/>
  <c r="E42" i="8"/>
  <c r="E40" i="8"/>
  <c r="E36" i="8"/>
  <c r="E38" i="8"/>
  <c r="E30" i="8"/>
  <c r="C37" i="8"/>
  <c r="E37" i="8"/>
  <c r="C43" i="8"/>
  <c r="E43" i="8"/>
  <c r="E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 Thi Lan Huong</author>
  </authors>
  <commentList>
    <comment ref="D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Mai Thi Lan Huong:</t>
        </r>
        <r>
          <rPr>
            <sz val="9"/>
            <color indexed="81"/>
            <rFont val="Tahoma"/>
            <family val="2"/>
          </rPr>
          <t xml:space="preserve">
VAT = Value Added Tax. Please use your local tax system (for this cell and other cell having VAT)</t>
        </r>
      </text>
    </comment>
    <comment ref="C1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Mai Thi Lan Huong:</t>
        </r>
        <r>
          <rPr>
            <sz val="9"/>
            <color indexed="81"/>
            <rFont val="Tahoma"/>
            <family val="2"/>
          </rPr>
          <t xml:space="preserve">
Please change the figure in this cell to be a locally acceptable price</t>
        </r>
      </text>
    </comment>
    <comment ref="G2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Mai Thi Lan Huong:</t>
        </r>
        <r>
          <rPr>
            <sz val="9"/>
            <color indexed="81"/>
            <rFont val="Tahoma"/>
            <family val="2"/>
          </rPr>
          <t xml:space="preserve">
Please change the tax rate in according to your local tax system</t>
        </r>
      </text>
    </comment>
    <comment ref="C2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Mai Thi Lan Huong:</t>
        </r>
        <r>
          <rPr>
            <sz val="9"/>
            <color indexed="81"/>
            <rFont val="Tahoma"/>
            <family val="2"/>
          </rPr>
          <t xml:space="preserve">
Please change to local currency</t>
        </r>
      </text>
    </comment>
    <comment ref="C2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Mai Thi Lan Huong:</t>
        </r>
        <r>
          <rPr>
            <sz val="9"/>
            <color indexed="81"/>
            <rFont val="Tahoma"/>
            <family val="2"/>
          </rPr>
          <t xml:space="preserve">
Please adjust the figures in all white cells to suit your local costs</t>
        </r>
      </text>
    </comment>
  </commentList>
</comments>
</file>

<file path=xl/sharedStrings.xml><?xml version="1.0" encoding="utf-8"?>
<sst xmlns="http://schemas.openxmlformats.org/spreadsheetml/2006/main" count="174" uniqueCount="95">
  <si>
    <t>Remarks</t>
  </si>
  <si>
    <t>%Distribution profit</t>
  </si>
  <si>
    <t>%Retail profit</t>
  </si>
  <si>
    <t>Profit for distribution channel and VAT</t>
  </si>
  <si>
    <t>% Net sales</t>
  </si>
  <si>
    <t>SELLING PRICE COMPUTATION SHEET</t>
  </si>
  <si>
    <t>Diary</t>
  </si>
  <si>
    <t>books/box</t>
  </si>
  <si>
    <t>Excluding VAT</t>
  </si>
  <si>
    <t>Profit/lost analysis</t>
  </si>
  <si>
    <t>Profit/Loss analysis</t>
  </si>
  <si>
    <t>Consumer price (retail unit/including VAT)</t>
  </si>
  <si>
    <t>Bookstore price (retail unit/including VAT)</t>
  </si>
  <si>
    <t>Bookstore price (box/including VAT)</t>
  </si>
  <si>
    <t>Distributor price /wholesale shop (box/including VAT)</t>
  </si>
  <si>
    <t>% Retail profit</t>
  </si>
  <si>
    <t>% Distribution profit</t>
  </si>
  <si>
    <t>DISTRIBUTOR PRICE</t>
  </si>
  <si>
    <t>% DISTRIBUTOR PROFIT</t>
  </si>
  <si>
    <t>Cost of goods sold (raw materials and labour)</t>
  </si>
  <si>
    <t>Plant management costs</t>
  </si>
  <si>
    <t>Plant fixed asset depreciation</t>
  </si>
  <si>
    <t>Product information</t>
  </si>
  <si>
    <t>data entered as requested by the Marketing department</t>
  </si>
  <si>
    <t>Formula</t>
  </si>
  <si>
    <t>A032005</t>
  </si>
  <si>
    <t>%VAT</t>
  </si>
  <si>
    <t>KG INDEX</t>
  </si>
  <si>
    <t>VAT</t>
  </si>
  <si>
    <t>COMPETITOR PRICE FOLLOW-UP SHEET</t>
  </si>
  <si>
    <t>Seq No</t>
  </si>
  <si>
    <t>SPECIFICATION</t>
  </si>
  <si>
    <t>RETAIL PRICE</t>
  </si>
  <si>
    <t>Yellow</t>
  </si>
  <si>
    <t>Blue</t>
  </si>
  <si>
    <t>Formular</t>
  </si>
  <si>
    <t>Data enter as requested by Marketing Dept</t>
  </si>
  <si>
    <t>Notes:</t>
  </si>
  <si>
    <t>Product info</t>
  </si>
  <si>
    <t>Product name</t>
  </si>
  <si>
    <t>Code</t>
  </si>
  <si>
    <t>Not including VAT</t>
  </si>
  <si>
    <t>Including VAT</t>
  </si>
  <si>
    <t>Package specifications</t>
  </si>
  <si>
    <t>Price and income for distribution channel</t>
  </si>
  <si>
    <t>Net sales</t>
  </si>
  <si>
    <t>Variable cost for distribution</t>
  </si>
  <si>
    <t>Commission for distributor/wholesale shop</t>
  </si>
  <si>
    <t>Operation cost for distribution channel</t>
  </si>
  <si>
    <t>Total variable costs</t>
  </si>
  <si>
    <t>Marginal contribution</t>
  </si>
  <si>
    <t>Marketing costs</t>
  </si>
  <si>
    <t>Other product related fixed costs</t>
  </si>
  <si>
    <t>Waste products</t>
  </si>
  <si>
    <t xml:space="preserve">Total product direct fixed cost </t>
  </si>
  <si>
    <t>Product Contribution</t>
  </si>
  <si>
    <t>Distribution fixed costs</t>
  </si>
  <si>
    <t>Marketing fixed costs</t>
  </si>
  <si>
    <t>Other management costs</t>
  </si>
  <si>
    <t>Bad debts</t>
  </si>
  <si>
    <t>Total management fixed costs</t>
  </si>
  <si>
    <t>Profit before interest and tax</t>
  </si>
  <si>
    <t>SELLING PRICE CALCULATION SHEET</t>
  </si>
  <si>
    <t>This is the excel version of Handout 10. 
- The trainer should refer to this sheet for formulas.
- If computers are availble for activity 7, the trainer should copy this sheet to participants' computers to support them do the calculation.
- If computers are not available, the trainer can show this sheet to participants when discussing the solutions for activity 7</t>
  </si>
  <si>
    <t>Rands/box</t>
  </si>
  <si>
    <t>Toolkit 3</t>
  </si>
  <si>
    <t>Toolkit 2</t>
  </si>
  <si>
    <t>Teaching Material 1</t>
  </si>
  <si>
    <t>Superior MSG</t>
  </si>
  <si>
    <t>NG2574</t>
  </si>
  <si>
    <t>packages/box</t>
  </si>
  <si>
    <t>g/package</t>
  </si>
  <si>
    <t>Consumer price (package)</t>
  </si>
  <si>
    <t>Retail shop price (package)</t>
  </si>
  <si>
    <t>Retail shop price (box)</t>
  </si>
  <si>
    <t>Distributor price (box)</t>
  </si>
  <si>
    <t>VND/box</t>
  </si>
  <si>
    <t>VND/kg</t>
  </si>
  <si>
    <t>example: transportation</t>
  </si>
  <si>
    <t>example: bonus for distributors who met targets</t>
  </si>
  <si>
    <t>example: promotion, display expenses for retail shops</t>
  </si>
  <si>
    <t>Cost of goods sold</t>
  </si>
  <si>
    <t>Materials, packaging, salaries for direct workers</t>
  </si>
  <si>
    <t>example: salaries for quality assurance department</t>
  </si>
  <si>
    <t>Other product-related fixed costs</t>
  </si>
  <si>
    <t>example: research and trial production</t>
  </si>
  <si>
    <t>example: depot hiring, salaries for Logistics and Sales departments</t>
  </si>
  <si>
    <t>example: salaries for marketing staff</t>
  </si>
  <si>
    <t>example: salaries for accounting and personnel management</t>
  </si>
  <si>
    <t>Teaching Material 3</t>
  </si>
  <si>
    <t>Manufacturer Retail PRICE</t>
  </si>
  <si>
    <t>% Manufacturer retail PROFIT</t>
  </si>
  <si>
    <t>PRODUCT/SERVIE</t>
  </si>
  <si>
    <t>DESCRIPTION</t>
  </si>
  <si>
    <t>QUANTITY/UNIT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</si>
</sst>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_);_(@_)"/>
  </numFmts>
  <fonts count="26">
    <font>
      <sz val="10"/>
      <name val="Arial"/>
    </font>
    <font>
      <sz val="10"/>
      <name val="Arial"/>
      <family val="2"/>
    </font>
    <font>
      <sz val="10"/>
      <name val="VNI-Helve-Condense"/>
    </font>
    <font>
      <sz val="8"/>
      <name val="Arial"/>
      <family val="2"/>
    </font>
    <font>
      <b/>
      <sz val="12"/>
      <name val="VNI-Helve-Condense"/>
    </font>
    <font>
      <i/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i/>
      <sz val="18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9" fontId="2" fillId="2" borderId="2" xfId="2" applyFont="1" applyFill="1" applyBorder="1"/>
    <xf numFmtId="9" fontId="2" fillId="2" borderId="7" xfId="2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9" fontId="0" fillId="2" borderId="2" xfId="2" applyFont="1" applyFill="1" applyBorder="1"/>
    <xf numFmtId="0" fontId="0" fillId="2" borderId="2" xfId="0" applyFill="1" applyBorder="1"/>
    <xf numFmtId="0" fontId="0" fillId="2" borderId="7" xfId="0" applyFill="1" applyBorder="1"/>
    <xf numFmtId="0" fontId="4" fillId="0" borderId="0" xfId="0" applyFont="1" applyAlignment="1">
      <alignment horizontal="left"/>
    </xf>
    <xf numFmtId="9" fontId="2" fillId="0" borderId="0" xfId="2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3" fillId="3" borderId="11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40" xfId="0" applyFont="1" applyFill="1" applyBorder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16" fillId="0" borderId="9" xfId="0" applyFont="1" applyBorder="1" applyAlignment="1">
      <alignment horizontal="left"/>
    </xf>
    <xf numFmtId="0" fontId="16" fillId="0" borderId="1" xfId="0" applyFont="1" applyBorder="1"/>
    <xf numFmtId="0" fontId="16" fillId="0" borderId="13" xfId="0" applyFont="1" applyBorder="1"/>
    <xf numFmtId="0" fontId="16" fillId="0" borderId="16" xfId="0" applyFont="1" applyBorder="1"/>
    <xf numFmtId="0" fontId="16" fillId="0" borderId="8" xfId="0" applyFont="1" applyBorder="1"/>
    <xf numFmtId="0" fontId="21" fillId="3" borderId="11" xfId="0" applyFont="1" applyFill="1" applyBorder="1" applyAlignment="1">
      <alignment horizontal="center" vertical="center" wrapText="1"/>
    </xf>
    <xf numFmtId="0" fontId="16" fillId="3" borderId="9" xfId="0" applyFont="1" applyFill="1" applyBorder="1"/>
    <xf numFmtId="0" fontId="21" fillId="3" borderId="9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164" fontId="21" fillId="4" borderId="1" xfId="1" applyNumberFormat="1" applyFont="1" applyFill="1" applyBorder="1"/>
    <xf numFmtId="164" fontId="16" fillId="2" borderId="1" xfId="1" applyNumberFormat="1" applyFont="1" applyFill="1" applyBorder="1"/>
    <xf numFmtId="164" fontId="16" fillId="2" borderId="15" xfId="1" applyNumberFormat="1" applyFont="1" applyFill="1" applyBorder="1"/>
    <xf numFmtId="164" fontId="21" fillId="2" borderId="1" xfId="1" applyNumberFormat="1" applyFont="1" applyFill="1" applyBorder="1"/>
    <xf numFmtId="0" fontId="16" fillId="0" borderId="4" xfId="0" applyFont="1" applyBorder="1" applyAlignment="1">
      <alignment horizontal="right"/>
    </xf>
    <xf numFmtId="9" fontId="16" fillId="4" borderId="2" xfId="0" applyNumberFormat="1" applyFont="1" applyFill="1" applyBorder="1"/>
    <xf numFmtId="0" fontId="16" fillId="0" borderId="6" xfId="0" applyFont="1" applyBorder="1"/>
    <xf numFmtId="164" fontId="21" fillId="2" borderId="6" xfId="1" applyNumberFormat="1" applyFont="1" applyFill="1" applyBorder="1"/>
    <xf numFmtId="164" fontId="16" fillId="2" borderId="6" xfId="1" applyNumberFormat="1" applyFont="1" applyFill="1" applyBorder="1"/>
    <xf numFmtId="164" fontId="16" fillId="2" borderId="16" xfId="1" applyNumberFormat="1" applyFont="1" applyFill="1" applyBorder="1"/>
    <xf numFmtId="0" fontId="16" fillId="0" borderId="5" xfId="0" applyFont="1" applyBorder="1" applyAlignment="1">
      <alignment horizontal="right"/>
    </xf>
    <xf numFmtId="9" fontId="16" fillId="0" borderId="7" xfId="0" applyNumberFormat="1" applyFont="1" applyBorder="1"/>
    <xf numFmtId="0" fontId="21" fillId="3" borderId="17" xfId="0" applyFont="1" applyFill="1" applyBorder="1" applyAlignment="1">
      <alignment horizontal="center" wrapText="1"/>
    </xf>
    <xf numFmtId="0" fontId="16" fillId="3" borderId="18" xfId="0" applyFont="1" applyFill="1" applyBorder="1"/>
    <xf numFmtId="0" fontId="21" fillId="3" borderId="18" xfId="0" applyFont="1" applyFill="1" applyBorder="1" applyAlignment="1">
      <alignment horizontal="center"/>
    </xf>
    <xf numFmtId="0" fontId="21" fillId="3" borderId="19" xfId="0" applyFont="1" applyFill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11" xfId="0" applyFont="1" applyBorder="1"/>
    <xf numFmtId="164" fontId="21" fillId="2" borderId="9" xfId="1" applyNumberFormat="1" applyFont="1" applyFill="1" applyBorder="1"/>
    <xf numFmtId="0" fontId="21" fillId="0" borderId="9" xfId="0" applyFont="1" applyBorder="1"/>
    <xf numFmtId="165" fontId="21" fillId="2" borderId="20" xfId="0" applyNumberFormat="1" applyFont="1" applyFill="1" applyBorder="1"/>
    <xf numFmtId="166" fontId="21" fillId="0" borderId="24" xfId="0" applyNumberFormat="1" applyFont="1" applyBorder="1"/>
    <xf numFmtId="0" fontId="21" fillId="0" borderId="25" xfId="0" applyFont="1" applyBorder="1"/>
    <xf numFmtId="0" fontId="16" fillId="0" borderId="4" xfId="0" applyFont="1" applyBorder="1"/>
    <xf numFmtId="164" fontId="16" fillId="0" borderId="1" xfId="1" applyNumberFormat="1" applyFont="1" applyBorder="1"/>
    <xf numFmtId="165" fontId="16" fillId="2" borderId="2" xfId="2" applyNumberFormat="1" applyFont="1" applyFill="1" applyBorder="1"/>
    <xf numFmtId="0" fontId="16" fillId="0" borderId="24" xfId="0" applyFont="1" applyBorder="1"/>
    <xf numFmtId="0" fontId="16" fillId="0" borderId="25" xfId="0" applyFont="1" applyBorder="1"/>
    <xf numFmtId="166" fontId="16" fillId="0" borderId="24" xfId="0" applyNumberFormat="1" applyFont="1" applyBorder="1"/>
    <xf numFmtId="0" fontId="21" fillId="0" borderId="5" xfId="0" applyFont="1" applyBorder="1"/>
    <xf numFmtId="0" fontId="21" fillId="0" borderId="6" xfId="0" applyFont="1" applyBorder="1"/>
    <xf numFmtId="165" fontId="16" fillId="2" borderId="7" xfId="2" applyNumberFormat="1" applyFont="1" applyFill="1" applyBorder="1"/>
    <xf numFmtId="0" fontId="21" fillId="0" borderId="24" xfId="0" applyFont="1" applyBorder="1"/>
    <xf numFmtId="0" fontId="21" fillId="0" borderId="12" xfId="0" applyFont="1" applyBorder="1"/>
    <xf numFmtId="164" fontId="21" fillId="2" borderId="10" xfId="1" applyNumberFormat="1" applyFont="1" applyFill="1" applyBorder="1"/>
    <xf numFmtId="0" fontId="21" fillId="0" borderId="10" xfId="0" applyFont="1" applyBorder="1"/>
    <xf numFmtId="165" fontId="21" fillId="2" borderId="21" xfId="0" applyNumberFormat="1" applyFont="1" applyFill="1" applyBorder="1"/>
    <xf numFmtId="0" fontId="16" fillId="0" borderId="11" xfId="0" applyFont="1" applyBorder="1"/>
    <xf numFmtId="164" fontId="16" fillId="0" borderId="9" xfId="1" applyNumberFormat="1" applyFont="1" applyBorder="1"/>
    <xf numFmtId="0" fontId="16" fillId="0" borderId="9" xfId="0" applyFont="1" applyBorder="1"/>
    <xf numFmtId="165" fontId="16" fillId="2" borderId="20" xfId="2" applyNumberFormat="1" applyFont="1" applyFill="1" applyBorder="1"/>
    <xf numFmtId="0" fontId="21" fillId="5" borderId="12" xfId="0" applyFont="1" applyFill="1" applyBorder="1"/>
    <xf numFmtId="0" fontId="21" fillId="0" borderId="26" xfId="0" applyFont="1" applyBorder="1"/>
    <xf numFmtId="0" fontId="21" fillId="0" borderId="27" xfId="0" applyFont="1" applyBorder="1"/>
    <xf numFmtId="0" fontId="16" fillId="4" borderId="0" xfId="0" applyFont="1" applyFill="1"/>
    <xf numFmtId="0" fontId="16" fillId="2" borderId="0" xfId="0" applyFont="1" applyFill="1"/>
    <xf numFmtId="0" fontId="22" fillId="0" borderId="0" xfId="0" applyFont="1"/>
    <xf numFmtId="43" fontId="16" fillId="0" borderId="0" xfId="0" applyNumberFormat="1" applyFont="1"/>
    <xf numFmtId="0" fontId="6" fillId="0" borderId="0" xfId="0" applyFont="1"/>
    <xf numFmtId="0" fontId="8" fillId="0" borderId="0" xfId="0" applyFont="1"/>
    <xf numFmtId="0" fontId="9" fillId="3" borderId="9" xfId="0" applyFont="1" applyFill="1" applyBorder="1" applyAlignment="1">
      <alignment horizontal="center"/>
    </xf>
    <xf numFmtId="164" fontId="9" fillId="4" borderId="1" xfId="1" applyNumberFormat="1" applyFont="1" applyFill="1" applyBorder="1"/>
    <xf numFmtId="164" fontId="8" fillId="2" borderId="1" xfId="1" applyNumberFormat="1" applyFont="1" applyFill="1" applyBorder="1"/>
    <xf numFmtId="164" fontId="9" fillId="2" borderId="1" xfId="1" applyNumberFormat="1" applyFont="1" applyFill="1" applyBorder="1"/>
    <xf numFmtId="9" fontId="8" fillId="4" borderId="2" xfId="0" applyNumberFormat="1" applyFont="1" applyFill="1" applyBorder="1"/>
    <xf numFmtId="164" fontId="9" fillId="2" borderId="6" xfId="1" applyNumberFormat="1" applyFont="1" applyFill="1" applyBorder="1"/>
    <xf numFmtId="164" fontId="8" fillId="2" borderId="6" xfId="1" applyNumberFormat="1" applyFont="1" applyFill="1" applyBorder="1"/>
    <xf numFmtId="0" fontId="8" fillId="0" borderId="4" xfId="0" applyFont="1" applyBorder="1"/>
    <xf numFmtId="164" fontId="8" fillId="0" borderId="1" xfId="1" applyNumberFormat="1" applyFont="1" applyBorder="1"/>
    <xf numFmtId="0" fontId="9" fillId="0" borderId="5" xfId="0" applyFont="1" applyBorder="1"/>
    <xf numFmtId="164" fontId="9" fillId="2" borderId="10" xfId="1" applyNumberFormat="1" applyFont="1" applyFill="1" applyBorder="1"/>
    <xf numFmtId="0" fontId="8" fillId="0" borderId="11" xfId="0" applyFont="1" applyBorder="1"/>
    <xf numFmtId="164" fontId="8" fillId="0" borderId="9" xfId="1" applyNumberFormat="1" applyFont="1" applyBorder="1"/>
    <xf numFmtId="0" fontId="9" fillId="5" borderId="12" xfId="0" applyFont="1" applyFill="1" applyBorder="1"/>
    <xf numFmtId="0" fontId="6" fillId="4" borderId="0" xfId="0" applyFont="1" applyFill="1"/>
    <xf numFmtId="0" fontId="6" fillId="2" borderId="0" xfId="0" applyFont="1" applyFill="1"/>
    <xf numFmtId="43" fontId="6" fillId="0" borderId="0" xfId="0" applyNumberFormat="1" applyFont="1"/>
    <xf numFmtId="0" fontId="8" fillId="0" borderId="11" xfId="0" applyFont="1" applyBorder="1" applyAlignment="1">
      <alignment horizontal="left"/>
    </xf>
    <xf numFmtId="0" fontId="8" fillId="0" borderId="28" xfId="0" applyFont="1" applyBorder="1"/>
    <xf numFmtId="0" fontId="9" fillId="0" borderId="29" xfId="0" applyFont="1" applyBorder="1" applyAlignment="1">
      <alignment horizontal="center" vertical="center" wrapText="1"/>
    </xf>
    <xf numFmtId="0" fontId="8" fillId="3" borderId="30" xfId="0" applyFont="1" applyFill="1" applyBorder="1"/>
    <xf numFmtId="0" fontId="9" fillId="3" borderId="20" xfId="0" applyFont="1" applyFill="1" applyBorder="1" applyAlignment="1">
      <alignment horizontal="center" wrapText="1"/>
    </xf>
    <xf numFmtId="0" fontId="8" fillId="0" borderId="31" xfId="0" applyFont="1" applyBorder="1"/>
    <xf numFmtId="164" fontId="8" fillId="2" borderId="2" xfId="1" applyNumberFormat="1" applyFont="1" applyFill="1" applyBorder="1"/>
    <xf numFmtId="0" fontId="8" fillId="0" borderId="31" xfId="0" applyFont="1" applyBorder="1" applyAlignment="1">
      <alignment horizontal="right"/>
    </xf>
    <xf numFmtId="0" fontId="8" fillId="0" borderId="32" xfId="0" applyFont="1" applyBorder="1"/>
    <xf numFmtId="164" fontId="8" fillId="2" borderId="7" xfId="1" applyNumberFormat="1" applyFont="1" applyFill="1" applyBorder="1"/>
    <xf numFmtId="0" fontId="8" fillId="0" borderId="33" xfId="0" applyFont="1" applyBorder="1" applyAlignment="1">
      <alignment horizontal="right"/>
    </xf>
    <xf numFmtId="9" fontId="8" fillId="0" borderId="34" xfId="0" applyNumberFormat="1" applyFont="1" applyBorder="1"/>
    <xf numFmtId="0" fontId="9" fillId="3" borderId="35" xfId="0" applyFont="1" applyFill="1" applyBorder="1" applyAlignment="1">
      <alignment horizontal="center" wrapText="1"/>
    </xf>
    <xf numFmtId="0" fontId="8" fillId="3" borderId="17" xfId="0" applyFont="1" applyFill="1" applyBorder="1"/>
    <xf numFmtId="0" fontId="9" fillId="3" borderId="36" xfId="0" applyFont="1" applyFill="1" applyBorder="1" applyAlignment="1">
      <alignment horizontal="center"/>
    </xf>
    <xf numFmtId="0" fontId="9" fillId="5" borderId="4" xfId="0" applyFont="1" applyFill="1" applyBorder="1"/>
    <xf numFmtId="164" fontId="9" fillId="2" borderId="1" xfId="0" applyNumberFormat="1" applyFont="1" applyFill="1" applyBorder="1"/>
    <xf numFmtId="165" fontId="9" fillId="2" borderId="1" xfId="0" applyNumberFormat="1" applyFont="1" applyFill="1" applyBorder="1"/>
    <xf numFmtId="165" fontId="8" fillId="2" borderId="1" xfId="2" applyNumberFormat="1" applyFont="1" applyFill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9" fillId="2" borderId="6" xfId="2" applyNumberFormat="1" applyFont="1" applyFill="1" applyBorder="1"/>
    <xf numFmtId="0" fontId="9" fillId="5" borderId="37" xfId="0" applyFont="1" applyFill="1" applyBorder="1"/>
    <xf numFmtId="164" fontId="9" fillId="2" borderId="38" xfId="1" applyNumberFormat="1" applyFont="1" applyFill="1" applyBorder="1"/>
    <xf numFmtId="165" fontId="9" fillId="2" borderId="38" xfId="0" applyNumberFormat="1" applyFont="1" applyFill="1" applyBorder="1"/>
    <xf numFmtId="165" fontId="8" fillId="2" borderId="9" xfId="2" applyNumberFormat="1" applyFont="1" applyFill="1" applyBorder="1"/>
    <xf numFmtId="165" fontId="9" fillId="2" borderId="10" xfId="0" applyNumberFormat="1" applyFont="1" applyFill="1" applyBorder="1"/>
    <xf numFmtId="0" fontId="6" fillId="0" borderId="39" xfId="0" applyFont="1" applyBorder="1"/>
    <xf numFmtId="0" fontId="8" fillId="4" borderId="16" xfId="0" applyFont="1" applyFill="1" applyBorder="1"/>
    <xf numFmtId="0" fontId="10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" xfId="0" applyFont="1" applyBorder="1"/>
    <xf numFmtId="0" fontId="6" fillId="0" borderId="13" xfId="0" applyFont="1" applyBorder="1"/>
    <xf numFmtId="0" fontId="23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/>
    <xf numFmtId="0" fontId="23" fillId="3" borderId="9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164" fontId="23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2" borderId="15" xfId="1" applyNumberFormat="1" applyFont="1" applyFill="1" applyBorder="1"/>
    <xf numFmtId="164" fontId="23" fillId="2" borderId="1" xfId="1" applyNumberFormat="1" applyFont="1" applyFill="1" applyBorder="1"/>
    <xf numFmtId="0" fontId="6" fillId="0" borderId="4" xfId="0" applyFont="1" applyBorder="1" applyAlignment="1">
      <alignment horizontal="right"/>
    </xf>
    <xf numFmtId="9" fontId="6" fillId="4" borderId="2" xfId="0" applyNumberFormat="1" applyFont="1" applyFill="1" applyBorder="1"/>
    <xf numFmtId="0" fontId="6" fillId="0" borderId="6" xfId="0" applyFont="1" applyBorder="1"/>
    <xf numFmtId="164" fontId="23" fillId="2" borderId="6" xfId="1" applyNumberFormat="1" applyFont="1" applyFill="1" applyBorder="1"/>
    <xf numFmtId="164" fontId="6" fillId="2" borderId="6" xfId="1" applyNumberFormat="1" applyFont="1" applyFill="1" applyBorder="1"/>
    <xf numFmtId="164" fontId="6" fillId="2" borderId="16" xfId="1" applyNumberFormat="1" applyFont="1" applyFill="1" applyBorder="1"/>
    <xf numFmtId="0" fontId="6" fillId="0" borderId="5" xfId="0" applyFont="1" applyBorder="1" applyAlignment="1">
      <alignment horizontal="right"/>
    </xf>
    <xf numFmtId="9" fontId="6" fillId="0" borderId="7" xfId="0" applyNumberFormat="1" applyFont="1" applyBorder="1"/>
    <xf numFmtId="0" fontId="23" fillId="3" borderId="17" xfId="0" applyFont="1" applyFill="1" applyBorder="1" applyAlignment="1">
      <alignment horizontal="center" wrapText="1"/>
    </xf>
    <xf numFmtId="0" fontId="6" fillId="3" borderId="18" xfId="0" applyFont="1" applyFill="1" applyBorder="1"/>
    <xf numFmtId="0" fontId="23" fillId="3" borderId="18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23" fillId="0" borderId="11" xfId="0" applyFont="1" applyBorder="1"/>
    <xf numFmtId="164" fontId="23" fillId="2" borderId="9" xfId="1" applyNumberFormat="1" applyFont="1" applyFill="1" applyBorder="1"/>
    <xf numFmtId="0" fontId="23" fillId="0" borderId="9" xfId="0" applyFont="1" applyBorder="1"/>
    <xf numFmtId="165" fontId="23" fillId="2" borderId="20" xfId="0" applyNumberFormat="1" applyFont="1" applyFill="1" applyBorder="1"/>
    <xf numFmtId="0" fontId="6" fillId="0" borderId="4" xfId="0" applyFont="1" applyBorder="1"/>
    <xf numFmtId="164" fontId="6" fillId="0" borderId="1" xfId="1" applyNumberFormat="1" applyFont="1" applyBorder="1"/>
    <xf numFmtId="165" fontId="6" fillId="2" borderId="2" xfId="2" applyNumberFormat="1" applyFont="1" applyFill="1" applyBorder="1"/>
    <xf numFmtId="0" fontId="23" fillId="0" borderId="5" xfId="0" applyFont="1" applyBorder="1"/>
    <xf numFmtId="0" fontId="23" fillId="0" borderId="6" xfId="0" applyFont="1" applyBorder="1"/>
    <xf numFmtId="165" fontId="6" fillId="2" borderId="7" xfId="2" applyNumberFormat="1" applyFont="1" applyFill="1" applyBorder="1"/>
    <xf numFmtId="0" fontId="23" fillId="0" borderId="12" xfId="0" applyFont="1" applyBorder="1"/>
    <xf numFmtId="164" fontId="23" fillId="2" borderId="10" xfId="1" applyNumberFormat="1" applyFont="1" applyFill="1" applyBorder="1"/>
    <xf numFmtId="0" fontId="23" fillId="0" borderId="10" xfId="0" applyFont="1" applyBorder="1"/>
    <xf numFmtId="165" fontId="23" fillId="2" borderId="21" xfId="0" applyNumberFormat="1" applyFont="1" applyFill="1" applyBorder="1"/>
    <xf numFmtId="0" fontId="6" fillId="0" borderId="11" xfId="0" applyFont="1" applyBorder="1"/>
    <xf numFmtId="164" fontId="6" fillId="0" borderId="9" xfId="1" applyNumberFormat="1" applyFont="1" applyBorder="1"/>
    <xf numFmtId="0" fontId="6" fillId="0" borderId="9" xfId="0" applyFont="1" applyBorder="1"/>
    <xf numFmtId="165" fontId="6" fillId="2" borderId="20" xfId="2" applyNumberFormat="1" applyFont="1" applyFill="1" applyBorder="1"/>
    <xf numFmtId="0" fontId="23" fillId="5" borderId="12" xfId="0" applyFont="1" applyFill="1" applyBorder="1"/>
    <xf numFmtId="0" fontId="6" fillId="0" borderId="16" xfId="0" applyFont="1" applyBorder="1"/>
    <xf numFmtId="0" fontId="6" fillId="0" borderId="8" xfId="0" applyFont="1" applyBorder="1"/>
    <xf numFmtId="0" fontId="9" fillId="0" borderId="0" xfId="0" applyFont="1" applyAlignment="1">
      <alignment horizontal="right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66" fontId="23" fillId="0" borderId="24" xfId="0" applyNumberFormat="1" applyFont="1" applyBorder="1"/>
    <xf numFmtId="0" fontId="23" fillId="0" borderId="25" xfId="0" applyFont="1" applyBorder="1"/>
    <xf numFmtId="0" fontId="6" fillId="0" borderId="24" xfId="0" applyFont="1" applyBorder="1"/>
    <xf numFmtId="0" fontId="6" fillId="0" borderId="25" xfId="0" applyFont="1" applyBorder="1"/>
    <xf numFmtId="166" fontId="6" fillId="0" borderId="24" xfId="0" applyNumberFormat="1" applyFont="1" applyBorder="1"/>
    <xf numFmtId="0" fontId="23" fillId="0" borderId="24" xfId="0" applyFont="1" applyBorder="1"/>
    <xf numFmtId="0" fontId="23" fillId="0" borderId="26" xfId="0" applyFont="1" applyBorder="1"/>
    <xf numFmtId="0" fontId="23" fillId="0" borderId="27" xfId="0" applyFont="1" applyBorder="1"/>
    <xf numFmtId="0" fontId="24" fillId="0" borderId="0" xfId="0" applyFont="1"/>
    <xf numFmtId="0" fontId="25" fillId="0" borderId="0" xfId="0" applyFont="1"/>
    <xf numFmtId="0" fontId="13" fillId="3" borderId="11" xfId="0" applyFont="1" applyFill="1" applyBorder="1" applyAlignment="1">
      <alignment horizontal="center" wrapText="1"/>
    </xf>
    <xf numFmtId="0" fontId="13" fillId="3" borderId="20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5" xfId="0" applyFont="1" applyBorder="1"/>
    <xf numFmtId="0" fontId="21" fillId="0" borderId="3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16" fillId="0" borderId="8" xfId="0" applyFont="1" applyBorder="1"/>
    <xf numFmtId="0" fontId="16" fillId="0" borderId="41" xfId="0" applyFont="1" applyBorder="1"/>
    <xf numFmtId="0" fontId="21" fillId="0" borderId="14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16" fillId="0" borderId="42" xfId="0" applyFont="1" applyBorder="1"/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5" xfId="0" applyBorder="1"/>
    <xf numFmtId="0" fontId="9" fillId="0" borderId="3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left"/>
    </xf>
    <xf numFmtId="0" fontId="9" fillId="3" borderId="50" xfId="0" applyFont="1" applyFill="1" applyBorder="1" applyAlignment="1">
      <alignment horizontal="left"/>
    </xf>
    <xf numFmtId="0" fontId="8" fillId="0" borderId="8" xfId="0" applyFont="1" applyBorder="1"/>
    <xf numFmtId="0" fontId="0" fillId="0" borderId="41" xfId="0" applyBorder="1"/>
    <xf numFmtId="0" fontId="9" fillId="0" borderId="14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0" fillId="0" borderId="42" xfId="0" applyBorder="1"/>
    <xf numFmtId="0" fontId="9" fillId="3" borderId="3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3" fillId="0" borderId="3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5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9</xdr:row>
      <xdr:rowOff>0</xdr:rowOff>
    </xdr:from>
    <xdr:to>
      <xdr:col>10</xdr:col>
      <xdr:colOff>1968500</xdr:colOff>
      <xdr:row>13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661914-A1BB-4B9A-AE53-3F3D1FAC8D49}"/>
            </a:ext>
          </a:extLst>
        </xdr:cNvPr>
        <xdr:cNvSpPr/>
      </xdr:nvSpPr>
      <xdr:spPr>
        <a:xfrm>
          <a:off x="8255000" y="158750"/>
          <a:ext cx="6286500" cy="8413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/>
            <a:t>Instructions - complete the sheet with your competitors</a:t>
          </a:r>
          <a:r>
            <a:rPr lang="en-US" sz="1600" baseline="0"/>
            <a:t> information 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9" zoomScale="60" zoomScaleNormal="100" workbookViewId="0">
      <selection activeCell="C21" sqref="C21"/>
    </sheetView>
  </sheetViews>
  <sheetFormatPr defaultColWidth="8.85546875" defaultRowHeight="12.75"/>
  <cols>
    <col min="1" max="1" width="10.140625" customWidth="1"/>
    <col min="2" max="2" width="17.140625" customWidth="1"/>
    <col min="3" max="3" width="30.85546875" customWidth="1"/>
    <col min="4" max="4" width="26.7109375" customWidth="1"/>
    <col min="5" max="5" width="25.42578125" customWidth="1"/>
    <col min="6" max="6" width="17.5703125" customWidth="1"/>
    <col min="7" max="7" width="11.85546875" bestFit="1" customWidth="1"/>
    <col min="8" max="8" width="16.42578125" customWidth="1"/>
    <col min="9" max="9" width="20.5703125" customWidth="1"/>
    <col min="10" max="10" width="25.28515625" customWidth="1"/>
    <col min="11" max="11" width="30.140625" customWidth="1"/>
  </cols>
  <sheetData>
    <row r="1" spans="1:19" hidden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11" spans="1:19" ht="23.25">
      <c r="A11" s="21" t="s">
        <v>66</v>
      </c>
    </row>
    <row r="14" spans="1:19" ht="20.25">
      <c r="A14" s="17"/>
      <c r="B14" s="1"/>
      <c r="C14" s="1"/>
      <c r="D14" s="27" t="s">
        <v>29</v>
      </c>
      <c r="E14" s="1"/>
      <c r="G14" s="1"/>
      <c r="H14" s="1"/>
      <c r="I14" s="1"/>
      <c r="J14" s="1"/>
      <c r="L14" s="1"/>
      <c r="M14" s="1"/>
      <c r="N14" s="1"/>
      <c r="O14" s="1"/>
      <c r="P14" s="1"/>
      <c r="Q14" s="1"/>
      <c r="R14" s="1"/>
      <c r="S14" s="1"/>
    </row>
    <row r="15" spans="1:19" ht="13.5" thickBot="1">
      <c r="A15" s="1"/>
      <c r="B15" s="1"/>
      <c r="C15" s="1"/>
      <c r="D15" s="1"/>
      <c r="E15" s="1"/>
      <c r="F15" s="1"/>
      <c r="G15" s="1"/>
      <c r="H15" s="1"/>
      <c r="I15" s="1"/>
      <c r="J15" s="1"/>
      <c r="L15" s="1"/>
      <c r="M15" s="1"/>
      <c r="N15" s="1"/>
      <c r="O15" s="1"/>
      <c r="P15" s="1"/>
      <c r="Q15" s="1"/>
      <c r="R15" s="1"/>
      <c r="S15" s="1"/>
    </row>
    <row r="16" spans="1:19" s="20" customFormat="1" ht="43.5" customHeight="1">
      <c r="A16" s="22" t="s">
        <v>30</v>
      </c>
      <c r="B16" s="201" t="s">
        <v>92</v>
      </c>
      <c r="C16" s="23" t="s">
        <v>31</v>
      </c>
      <c r="D16" s="24" t="s">
        <v>93</v>
      </c>
      <c r="E16" s="25" t="s">
        <v>94</v>
      </c>
      <c r="F16" s="22" t="s">
        <v>32</v>
      </c>
      <c r="G16" s="24" t="s">
        <v>27</v>
      </c>
      <c r="H16" s="199" t="s">
        <v>90</v>
      </c>
      <c r="I16" s="200" t="s">
        <v>91</v>
      </c>
      <c r="J16" s="22" t="s">
        <v>17</v>
      </c>
      <c r="K16" s="24" t="s">
        <v>18</v>
      </c>
      <c r="L16" s="19"/>
      <c r="M16" s="19"/>
      <c r="N16" s="19"/>
      <c r="O16" s="19"/>
      <c r="P16" s="19"/>
      <c r="Q16" s="19"/>
      <c r="R16" s="19"/>
      <c r="S16" s="19"/>
    </row>
    <row r="17" spans="1:19" ht="24.75" customHeight="1">
      <c r="A17" s="5"/>
      <c r="B17" s="2"/>
      <c r="C17" s="2"/>
      <c r="D17" s="3"/>
      <c r="E17" s="4">
        <v>1</v>
      </c>
      <c r="F17" s="5">
        <v>15</v>
      </c>
      <c r="G17" s="10">
        <f>F17/E17/(F$17/E$17)</f>
        <v>1</v>
      </c>
      <c r="H17" s="5">
        <v>12</v>
      </c>
      <c r="I17" s="10">
        <f>F17/H17-1</f>
        <v>0.25</v>
      </c>
      <c r="J17" s="5">
        <v>18</v>
      </c>
      <c r="K17" s="14">
        <f>H17/J17-1</f>
        <v>-0.33333333333333337</v>
      </c>
      <c r="L17" s="1"/>
      <c r="M17" s="1"/>
      <c r="N17" s="1"/>
      <c r="O17" s="1"/>
      <c r="P17" s="1"/>
      <c r="Q17" s="1"/>
      <c r="R17" s="1"/>
      <c r="S17" s="1"/>
    </row>
    <row r="18" spans="1:19" ht="24.75" customHeight="1">
      <c r="A18" s="5"/>
      <c r="B18" s="2"/>
      <c r="C18" s="2"/>
      <c r="D18" s="3"/>
      <c r="E18" s="4"/>
      <c r="F18" s="5"/>
      <c r="G18" s="10" t="e">
        <f t="shared" ref="G18:G37" si="0">F18/E18/(F$17/E$17)</f>
        <v>#DIV/0!</v>
      </c>
      <c r="H18" s="5"/>
      <c r="I18" s="12" t="e">
        <f t="shared" ref="I18:I37" si="1">F18/H18-1</f>
        <v>#DIV/0!</v>
      </c>
      <c r="J18" s="5"/>
      <c r="K18" s="15" t="e">
        <f t="shared" ref="K18:K37" si="2">H18/J18-1</f>
        <v>#DIV/0!</v>
      </c>
      <c r="L18" s="1"/>
      <c r="M18" s="1"/>
      <c r="N18" s="1"/>
      <c r="O18" s="1"/>
      <c r="P18" s="1"/>
      <c r="Q18" s="1"/>
      <c r="R18" s="1"/>
      <c r="S18" s="1"/>
    </row>
    <row r="19" spans="1:19" ht="24.75" customHeight="1">
      <c r="A19" s="5"/>
      <c r="B19" s="2"/>
      <c r="C19" s="2"/>
      <c r="D19" s="3"/>
      <c r="E19" s="4"/>
      <c r="F19" s="5"/>
      <c r="G19" s="10" t="e">
        <f t="shared" si="0"/>
        <v>#DIV/0!</v>
      </c>
      <c r="H19" s="5"/>
      <c r="I19" s="12" t="e">
        <f t="shared" si="1"/>
        <v>#DIV/0!</v>
      </c>
      <c r="J19" s="5"/>
      <c r="K19" s="15" t="e">
        <f t="shared" si="2"/>
        <v>#DIV/0!</v>
      </c>
      <c r="L19" s="1"/>
      <c r="M19" s="1"/>
      <c r="N19" s="1"/>
      <c r="O19" s="1"/>
      <c r="P19" s="1"/>
      <c r="Q19" s="1"/>
      <c r="R19" s="1"/>
      <c r="S19" s="1"/>
    </row>
    <row r="20" spans="1:19" ht="24.75" customHeight="1">
      <c r="A20" s="5"/>
      <c r="B20" s="2"/>
      <c r="C20" s="2"/>
      <c r="D20" s="3"/>
      <c r="E20" s="4"/>
      <c r="F20" s="5"/>
      <c r="G20" s="10" t="e">
        <f t="shared" si="0"/>
        <v>#DIV/0!</v>
      </c>
      <c r="H20" s="5"/>
      <c r="I20" s="12" t="e">
        <f t="shared" si="1"/>
        <v>#DIV/0!</v>
      </c>
      <c r="J20" s="5"/>
      <c r="K20" s="15" t="e">
        <f t="shared" si="2"/>
        <v>#DIV/0!</v>
      </c>
      <c r="L20" s="1"/>
      <c r="M20" s="1"/>
      <c r="N20" s="1"/>
      <c r="O20" s="1"/>
      <c r="P20" s="1"/>
      <c r="Q20" s="1"/>
      <c r="R20" s="1"/>
      <c r="S20" s="1"/>
    </row>
    <row r="21" spans="1:19" ht="24.75" customHeight="1">
      <c r="A21" s="5"/>
      <c r="B21" s="2"/>
      <c r="C21" s="2"/>
      <c r="D21" s="3"/>
      <c r="E21" s="4"/>
      <c r="F21" s="5"/>
      <c r="G21" s="10" t="e">
        <f t="shared" si="0"/>
        <v>#DIV/0!</v>
      </c>
      <c r="H21" s="5"/>
      <c r="I21" s="12" t="e">
        <f t="shared" si="1"/>
        <v>#DIV/0!</v>
      </c>
      <c r="J21" s="5"/>
      <c r="K21" s="15" t="e">
        <f t="shared" si="2"/>
        <v>#DIV/0!</v>
      </c>
      <c r="L21" s="1"/>
      <c r="M21" s="1"/>
      <c r="N21" s="1"/>
      <c r="O21" s="1"/>
      <c r="P21" s="1"/>
      <c r="Q21" s="1"/>
      <c r="R21" s="1"/>
      <c r="S21" s="1"/>
    </row>
    <row r="22" spans="1:19" ht="24.75" customHeight="1">
      <c r="A22" s="5"/>
      <c r="B22" s="2"/>
      <c r="C22" s="2"/>
      <c r="D22" s="3"/>
      <c r="E22" s="4"/>
      <c r="F22" s="5"/>
      <c r="G22" s="10" t="e">
        <f t="shared" si="0"/>
        <v>#DIV/0!</v>
      </c>
      <c r="H22" s="5"/>
      <c r="I22" s="12" t="e">
        <f t="shared" si="1"/>
        <v>#DIV/0!</v>
      </c>
      <c r="J22" s="5"/>
      <c r="K22" s="15" t="e">
        <f t="shared" si="2"/>
        <v>#DIV/0!</v>
      </c>
      <c r="L22" s="1"/>
      <c r="M22" s="1"/>
      <c r="N22" s="1"/>
      <c r="O22" s="1"/>
      <c r="P22" s="1"/>
      <c r="Q22" s="1"/>
      <c r="R22" s="1"/>
      <c r="S22" s="1"/>
    </row>
    <row r="23" spans="1:19" ht="24.75" customHeight="1">
      <c r="A23" s="5"/>
      <c r="B23" s="2"/>
      <c r="C23" s="2"/>
      <c r="D23" s="3"/>
      <c r="E23" s="4"/>
      <c r="F23" s="5"/>
      <c r="G23" s="10" t="e">
        <f t="shared" si="0"/>
        <v>#DIV/0!</v>
      </c>
      <c r="H23" s="5"/>
      <c r="I23" s="12" t="e">
        <f t="shared" si="1"/>
        <v>#DIV/0!</v>
      </c>
      <c r="J23" s="5"/>
      <c r="K23" s="15" t="e">
        <f t="shared" si="2"/>
        <v>#DIV/0!</v>
      </c>
      <c r="L23" s="1"/>
      <c r="M23" s="1"/>
      <c r="N23" s="1"/>
      <c r="O23" s="1"/>
      <c r="P23" s="1"/>
      <c r="Q23" s="1"/>
      <c r="R23" s="1"/>
      <c r="S23" s="1"/>
    </row>
    <row r="24" spans="1:19" ht="24.75" customHeight="1">
      <c r="A24" s="5"/>
      <c r="B24" s="2"/>
      <c r="C24" s="2"/>
      <c r="D24" s="3"/>
      <c r="E24" s="4"/>
      <c r="F24" s="5"/>
      <c r="G24" s="10" t="e">
        <f t="shared" si="0"/>
        <v>#DIV/0!</v>
      </c>
      <c r="H24" s="5"/>
      <c r="I24" s="12" t="e">
        <f t="shared" si="1"/>
        <v>#DIV/0!</v>
      </c>
      <c r="J24" s="5"/>
      <c r="K24" s="15" t="e">
        <f t="shared" si="2"/>
        <v>#DIV/0!</v>
      </c>
      <c r="L24" s="1"/>
      <c r="M24" s="1"/>
      <c r="N24" s="1"/>
      <c r="O24" s="1"/>
      <c r="P24" s="1"/>
      <c r="Q24" s="1"/>
      <c r="R24" s="1"/>
      <c r="S24" s="1"/>
    </row>
    <row r="25" spans="1:19" ht="24.75" customHeight="1">
      <c r="A25" s="5"/>
      <c r="B25" s="2"/>
      <c r="C25" s="2"/>
      <c r="D25" s="3"/>
      <c r="E25" s="4"/>
      <c r="F25" s="5"/>
      <c r="G25" s="10" t="e">
        <f t="shared" si="0"/>
        <v>#DIV/0!</v>
      </c>
      <c r="H25" s="5"/>
      <c r="I25" s="12" t="e">
        <f t="shared" si="1"/>
        <v>#DIV/0!</v>
      </c>
      <c r="J25" s="5"/>
      <c r="K25" s="15" t="e">
        <f t="shared" si="2"/>
        <v>#DIV/0!</v>
      </c>
      <c r="L25" s="1"/>
      <c r="M25" s="1"/>
      <c r="N25" s="1"/>
      <c r="O25" s="1"/>
      <c r="P25" s="1"/>
      <c r="Q25" s="1"/>
      <c r="R25" s="1"/>
      <c r="S25" s="1"/>
    </row>
    <row r="26" spans="1:19" ht="24.75" customHeight="1">
      <c r="A26" s="5"/>
      <c r="B26" s="2"/>
      <c r="C26" s="2"/>
      <c r="D26" s="3"/>
      <c r="E26" s="4"/>
      <c r="F26" s="5"/>
      <c r="G26" s="10" t="e">
        <f t="shared" si="0"/>
        <v>#DIV/0!</v>
      </c>
      <c r="H26" s="5"/>
      <c r="I26" s="12" t="e">
        <f t="shared" si="1"/>
        <v>#DIV/0!</v>
      </c>
      <c r="J26" s="5"/>
      <c r="K26" s="15" t="e">
        <f t="shared" si="2"/>
        <v>#DIV/0!</v>
      </c>
      <c r="L26" s="1"/>
      <c r="M26" s="1"/>
      <c r="N26" s="1"/>
      <c r="O26" s="1"/>
      <c r="P26" s="1"/>
      <c r="Q26" s="1"/>
      <c r="R26" s="1"/>
      <c r="S26" s="1"/>
    </row>
    <row r="27" spans="1:19" ht="24.75" customHeight="1">
      <c r="A27" s="5"/>
      <c r="B27" s="2"/>
      <c r="C27" s="2"/>
      <c r="D27" s="3"/>
      <c r="E27" s="4"/>
      <c r="F27" s="5"/>
      <c r="G27" s="10" t="e">
        <f t="shared" si="0"/>
        <v>#DIV/0!</v>
      </c>
      <c r="H27" s="5"/>
      <c r="I27" s="12" t="e">
        <f t="shared" si="1"/>
        <v>#DIV/0!</v>
      </c>
      <c r="J27" s="5"/>
      <c r="K27" s="15" t="e">
        <f t="shared" si="2"/>
        <v>#DIV/0!</v>
      </c>
      <c r="L27" s="1"/>
      <c r="M27" s="1"/>
      <c r="N27" s="1"/>
      <c r="O27" s="1"/>
      <c r="P27" s="1"/>
      <c r="Q27" s="1"/>
      <c r="R27" s="1"/>
      <c r="S27" s="1"/>
    </row>
    <row r="28" spans="1:19" ht="24.75" customHeight="1">
      <c r="A28" s="5"/>
      <c r="B28" s="2"/>
      <c r="C28" s="2"/>
      <c r="D28" s="3"/>
      <c r="E28" s="4"/>
      <c r="F28" s="5"/>
      <c r="G28" s="10" t="e">
        <f t="shared" si="0"/>
        <v>#DIV/0!</v>
      </c>
      <c r="H28" s="5"/>
      <c r="I28" s="12" t="e">
        <f t="shared" si="1"/>
        <v>#DIV/0!</v>
      </c>
      <c r="J28" s="5"/>
      <c r="K28" s="15" t="e">
        <f t="shared" si="2"/>
        <v>#DIV/0!</v>
      </c>
      <c r="L28" s="1"/>
      <c r="M28" s="1"/>
      <c r="N28" s="1"/>
      <c r="O28" s="1"/>
      <c r="P28" s="1"/>
      <c r="Q28" s="1"/>
      <c r="R28" s="1"/>
      <c r="S28" s="1"/>
    </row>
    <row r="29" spans="1:19" ht="24.75" customHeight="1">
      <c r="A29" s="5"/>
      <c r="B29" s="2"/>
      <c r="C29" s="2"/>
      <c r="D29" s="3"/>
      <c r="E29" s="4"/>
      <c r="F29" s="5"/>
      <c r="G29" s="10" t="e">
        <f t="shared" si="0"/>
        <v>#DIV/0!</v>
      </c>
      <c r="H29" s="5"/>
      <c r="I29" s="12" t="e">
        <f t="shared" si="1"/>
        <v>#DIV/0!</v>
      </c>
      <c r="J29" s="5"/>
      <c r="K29" s="15" t="e">
        <f t="shared" si="2"/>
        <v>#DIV/0!</v>
      </c>
      <c r="L29" s="1"/>
      <c r="M29" s="1"/>
      <c r="N29" s="1"/>
      <c r="O29" s="1"/>
      <c r="P29" s="1"/>
      <c r="Q29" s="1"/>
      <c r="R29" s="1"/>
      <c r="S29" s="1"/>
    </row>
    <row r="30" spans="1:19" ht="24.75" customHeight="1">
      <c r="A30" s="5"/>
      <c r="B30" s="2"/>
      <c r="C30" s="2"/>
      <c r="D30" s="3"/>
      <c r="E30" s="4"/>
      <c r="F30" s="5"/>
      <c r="G30" s="10" t="e">
        <f t="shared" si="0"/>
        <v>#DIV/0!</v>
      </c>
      <c r="H30" s="5"/>
      <c r="I30" s="12" t="e">
        <f t="shared" si="1"/>
        <v>#DIV/0!</v>
      </c>
      <c r="J30" s="5"/>
      <c r="K30" s="15" t="e">
        <f t="shared" si="2"/>
        <v>#DIV/0!</v>
      </c>
      <c r="L30" s="1"/>
      <c r="M30" s="1"/>
      <c r="N30" s="1"/>
      <c r="O30" s="1"/>
      <c r="P30" s="1"/>
      <c r="Q30" s="1"/>
      <c r="R30" s="1"/>
      <c r="S30" s="1"/>
    </row>
    <row r="31" spans="1:19" ht="24.75" customHeight="1">
      <c r="A31" s="5"/>
      <c r="B31" s="2"/>
      <c r="C31" s="2"/>
      <c r="D31" s="3"/>
      <c r="E31" s="4"/>
      <c r="F31" s="5"/>
      <c r="G31" s="10" t="e">
        <f t="shared" si="0"/>
        <v>#DIV/0!</v>
      </c>
      <c r="H31" s="5"/>
      <c r="I31" s="12" t="e">
        <f t="shared" si="1"/>
        <v>#DIV/0!</v>
      </c>
      <c r="J31" s="5"/>
      <c r="K31" s="15" t="e">
        <f t="shared" si="2"/>
        <v>#DIV/0!</v>
      </c>
      <c r="L31" s="1"/>
      <c r="M31" s="1"/>
      <c r="N31" s="1"/>
      <c r="O31" s="1"/>
      <c r="P31" s="1"/>
      <c r="Q31" s="1"/>
      <c r="R31" s="1"/>
      <c r="S31" s="1"/>
    </row>
    <row r="32" spans="1:19" ht="24.75" customHeight="1">
      <c r="A32" s="5"/>
      <c r="B32" s="2"/>
      <c r="C32" s="2"/>
      <c r="D32" s="3"/>
      <c r="E32" s="4"/>
      <c r="F32" s="5"/>
      <c r="G32" s="10" t="e">
        <f t="shared" si="0"/>
        <v>#DIV/0!</v>
      </c>
      <c r="H32" s="5"/>
      <c r="I32" s="12" t="e">
        <f t="shared" si="1"/>
        <v>#DIV/0!</v>
      </c>
      <c r="J32" s="5"/>
      <c r="K32" s="15" t="e">
        <f t="shared" si="2"/>
        <v>#DIV/0!</v>
      </c>
      <c r="L32" s="1"/>
      <c r="M32" s="1"/>
      <c r="N32" s="1"/>
      <c r="O32" s="1"/>
      <c r="P32" s="1"/>
      <c r="Q32" s="1"/>
      <c r="R32" s="1"/>
      <c r="S32" s="1"/>
    </row>
    <row r="33" spans="1:19" ht="24.75" customHeight="1">
      <c r="A33" s="5"/>
      <c r="B33" s="2"/>
      <c r="C33" s="2"/>
      <c r="D33" s="3"/>
      <c r="E33" s="4"/>
      <c r="F33" s="5"/>
      <c r="G33" s="10" t="e">
        <f t="shared" si="0"/>
        <v>#DIV/0!</v>
      </c>
      <c r="H33" s="5"/>
      <c r="I33" s="12" t="e">
        <f t="shared" si="1"/>
        <v>#DIV/0!</v>
      </c>
      <c r="J33" s="5"/>
      <c r="K33" s="15" t="e">
        <f t="shared" si="2"/>
        <v>#DIV/0!</v>
      </c>
      <c r="L33" s="1"/>
      <c r="M33" s="1"/>
      <c r="N33" s="1"/>
      <c r="O33" s="1"/>
      <c r="P33" s="1"/>
      <c r="Q33" s="1"/>
      <c r="R33" s="1"/>
      <c r="S33" s="1"/>
    </row>
    <row r="34" spans="1:19" ht="24.75" customHeight="1">
      <c r="A34" s="5"/>
      <c r="B34" s="2"/>
      <c r="C34" s="2"/>
      <c r="D34" s="3"/>
      <c r="E34" s="4"/>
      <c r="F34" s="5"/>
      <c r="G34" s="10" t="e">
        <f t="shared" si="0"/>
        <v>#DIV/0!</v>
      </c>
      <c r="H34" s="5"/>
      <c r="I34" s="12" t="e">
        <f t="shared" si="1"/>
        <v>#DIV/0!</v>
      </c>
      <c r="J34" s="5"/>
      <c r="K34" s="15" t="e">
        <f t="shared" si="2"/>
        <v>#DIV/0!</v>
      </c>
      <c r="L34" s="1"/>
      <c r="M34" s="1"/>
      <c r="N34" s="1"/>
      <c r="O34" s="1"/>
      <c r="P34" s="1"/>
      <c r="Q34" s="1"/>
      <c r="R34" s="1"/>
      <c r="S34" s="1"/>
    </row>
    <row r="35" spans="1:19" ht="24.75" customHeight="1">
      <c r="A35" s="5"/>
      <c r="B35" s="2"/>
      <c r="C35" s="2"/>
      <c r="D35" s="3"/>
      <c r="E35" s="4"/>
      <c r="F35" s="5"/>
      <c r="G35" s="10" t="e">
        <f t="shared" si="0"/>
        <v>#DIV/0!</v>
      </c>
      <c r="H35" s="5"/>
      <c r="I35" s="12" t="e">
        <f t="shared" si="1"/>
        <v>#DIV/0!</v>
      </c>
      <c r="J35" s="5"/>
      <c r="K35" s="15" t="e">
        <f t="shared" si="2"/>
        <v>#DIV/0!</v>
      </c>
      <c r="L35" s="1"/>
      <c r="M35" s="1"/>
      <c r="N35" s="1"/>
      <c r="O35" s="1"/>
      <c r="P35" s="1"/>
      <c r="Q35" s="1"/>
      <c r="R35" s="1"/>
      <c r="S35" s="1"/>
    </row>
    <row r="36" spans="1:19" ht="24.75" customHeight="1">
      <c r="A36" s="5"/>
      <c r="B36" s="2"/>
      <c r="C36" s="2"/>
      <c r="D36" s="3"/>
      <c r="E36" s="4"/>
      <c r="F36" s="5"/>
      <c r="G36" s="10" t="e">
        <f t="shared" si="0"/>
        <v>#DIV/0!</v>
      </c>
      <c r="H36" s="5"/>
      <c r="I36" s="12" t="e">
        <f t="shared" si="1"/>
        <v>#DIV/0!</v>
      </c>
      <c r="J36" s="5"/>
      <c r="K36" s="15" t="e">
        <f t="shared" si="2"/>
        <v>#DIV/0!</v>
      </c>
      <c r="L36" s="1"/>
      <c r="M36" s="1"/>
      <c r="N36" s="1"/>
      <c r="O36" s="1"/>
      <c r="P36" s="1"/>
      <c r="Q36" s="1"/>
      <c r="R36" s="1"/>
      <c r="S36" s="1"/>
    </row>
    <row r="37" spans="1:19" ht="24.75" customHeight="1" thickBot="1">
      <c r="A37" s="6"/>
      <c r="B37" s="7"/>
      <c r="C37" s="7"/>
      <c r="D37" s="8"/>
      <c r="E37" s="9"/>
      <c r="F37" s="6"/>
      <c r="G37" s="11" t="e">
        <f t="shared" si="0"/>
        <v>#DIV/0!</v>
      </c>
      <c r="H37" s="6"/>
      <c r="I37" s="13" t="e">
        <f t="shared" si="1"/>
        <v>#DIV/0!</v>
      </c>
      <c r="J37" s="6"/>
      <c r="K37" s="16" t="e">
        <f t="shared" si="2"/>
        <v>#DIV/0!</v>
      </c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8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8"/>
      <c r="H39" s="1"/>
      <c r="I39" s="1"/>
      <c r="J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8"/>
      <c r="H40" s="1"/>
      <c r="I40" s="1"/>
      <c r="J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8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8"/>
      <c r="H42" s="1"/>
      <c r="I42" s="1"/>
      <c r="J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8"/>
      <c r="H43" s="1"/>
      <c r="I43" s="1"/>
      <c r="J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8"/>
      <c r="H44" s="1"/>
      <c r="I44" s="1"/>
      <c r="J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8"/>
      <c r="H45" s="1"/>
      <c r="I45" s="1"/>
      <c r="J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8"/>
      <c r="H46" s="1"/>
      <c r="I46" s="1"/>
      <c r="J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8"/>
      <c r="H47" s="1"/>
      <c r="I47" s="1"/>
      <c r="J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8"/>
      <c r="H48" s="1"/>
      <c r="I48" s="1"/>
      <c r="J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L49" s="1"/>
      <c r="M49" s="1"/>
      <c r="N49" s="1"/>
      <c r="O49" s="1"/>
      <c r="P49" s="1"/>
      <c r="Q49" s="1"/>
      <c r="R49" s="1"/>
      <c r="S49" s="1"/>
    </row>
    <row r="50" spans="1:19">
      <c r="A50" s="26"/>
      <c r="B50" s="1"/>
      <c r="C50" s="1"/>
      <c r="D50" s="1"/>
      <c r="E50" s="1"/>
      <c r="F50" s="1"/>
      <c r="G50" s="1"/>
      <c r="H50" s="1"/>
      <c r="I50" s="1"/>
      <c r="J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L60" s="1"/>
      <c r="M60" s="1"/>
      <c r="N60" s="1"/>
      <c r="O60" s="1"/>
      <c r="P60" s="1"/>
      <c r="Q60" s="1"/>
      <c r="R60" s="1"/>
      <c r="S60" s="1"/>
    </row>
  </sheetData>
  <phoneticPr fontId="3" type="noConversion"/>
  <pageMargins left="0.75" right="0.75" top="0.5" bottom="1" header="0.5" footer="0.5"/>
  <pageSetup scale="53" orientation="landscape" horizontalDpi="300" verticalDpi="300" r:id="rId1"/>
  <headerFooter alignWithMargins="0">
    <oddHeader>&amp;L&amp;"Arial,Italic"Working Out Your Pricing Strategy: Handouts and Teaching materials&amp;R&amp;G</oddHeader>
    <oddFooter>&amp;LCopyright © IFC on behalf of Business Edge™ 2008. All rights reserved.&amp;R16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01E1F-511F-4A5E-99B4-F263C191868C}">
  <dimension ref="A10:G54"/>
  <sheetViews>
    <sheetView zoomScale="70" zoomScaleNormal="70" workbookViewId="0">
      <selection activeCell="E19" sqref="E19"/>
    </sheetView>
  </sheetViews>
  <sheetFormatPr defaultRowHeight="12.75"/>
  <cols>
    <col min="1" max="1" width="45.28515625" bestFit="1" customWidth="1"/>
    <col min="2" max="2" width="46.7109375" bestFit="1" customWidth="1"/>
    <col min="3" max="3" width="60.140625" bestFit="1" customWidth="1"/>
    <col min="4" max="4" width="14.7109375" bestFit="1" customWidth="1"/>
    <col min="5" max="5" width="13.28515625" bestFit="1" customWidth="1"/>
    <col min="6" max="6" width="54.5703125" bestFit="1" customWidth="1"/>
  </cols>
  <sheetData>
    <row r="10" spans="1:7" ht="23.25">
      <c r="A10" s="21" t="s">
        <v>67</v>
      </c>
    </row>
    <row r="12" spans="1:7">
      <c r="A12" s="91"/>
      <c r="B12" s="91"/>
      <c r="C12" s="91"/>
      <c r="D12" s="91"/>
      <c r="E12" s="91"/>
      <c r="F12" s="91"/>
      <c r="G12" s="91"/>
    </row>
    <row r="13" spans="1:7" ht="20.25">
      <c r="A13" s="140"/>
      <c r="B13" s="91"/>
      <c r="C13" s="141" t="s">
        <v>62</v>
      </c>
      <c r="D13" s="91"/>
      <c r="E13" s="91"/>
      <c r="F13" s="91"/>
    </row>
    <row r="14" spans="1:7" ht="15.75" thickBot="1">
      <c r="A14" s="92"/>
      <c r="B14" s="92"/>
      <c r="C14" s="92"/>
      <c r="D14" s="92"/>
      <c r="E14" s="92"/>
      <c r="F14" s="92"/>
      <c r="G14" s="92"/>
    </row>
    <row r="15" spans="1:7" ht="15.75">
      <c r="A15" s="230" t="s">
        <v>22</v>
      </c>
      <c r="B15" s="110" t="s">
        <v>39</v>
      </c>
      <c r="C15" s="248" t="s">
        <v>68</v>
      </c>
      <c r="D15" s="249"/>
      <c r="E15" s="249"/>
      <c r="F15" s="249"/>
      <c r="G15" s="250"/>
    </row>
    <row r="16" spans="1:7" ht="15">
      <c r="A16" s="231"/>
      <c r="B16" s="100" t="s">
        <v>40</v>
      </c>
      <c r="C16" s="234" t="s">
        <v>69</v>
      </c>
      <c r="D16" s="235"/>
      <c r="E16" s="235"/>
      <c r="F16" s="235"/>
      <c r="G16" s="236"/>
    </row>
    <row r="17" spans="1:7" ht="15.75" thickBot="1">
      <c r="A17" s="231"/>
      <c r="B17" s="111" t="s">
        <v>43</v>
      </c>
      <c r="C17" s="138">
        <v>100</v>
      </c>
      <c r="D17" s="118" t="s">
        <v>70</v>
      </c>
      <c r="E17" s="138">
        <v>300</v>
      </c>
      <c r="F17" s="246" t="s">
        <v>71</v>
      </c>
      <c r="G17" s="247"/>
    </row>
    <row r="18" spans="1:7" ht="47.25">
      <c r="A18" s="112"/>
      <c r="B18" s="113"/>
      <c r="C18" s="93" t="s">
        <v>42</v>
      </c>
      <c r="D18" s="93" t="s">
        <v>28</v>
      </c>
      <c r="E18" s="114" t="s">
        <v>41</v>
      </c>
      <c r="F18" s="251" t="s">
        <v>3</v>
      </c>
      <c r="G18" s="252"/>
    </row>
    <row r="19" spans="1:7" ht="15.75">
      <c r="A19" s="232" t="s">
        <v>44</v>
      </c>
      <c r="B19" s="115" t="s">
        <v>72</v>
      </c>
      <c r="C19" s="94">
        <v>9000</v>
      </c>
      <c r="D19" s="95">
        <v>800</v>
      </c>
      <c r="E19" s="116">
        <v>8200</v>
      </c>
      <c r="F19" s="253"/>
      <c r="G19" s="254"/>
    </row>
    <row r="20" spans="1:7" ht="15.75">
      <c r="A20" s="232"/>
      <c r="B20" s="115" t="s">
        <v>73</v>
      </c>
      <c r="C20" s="96">
        <v>8470</v>
      </c>
      <c r="D20" s="95">
        <v>770</v>
      </c>
      <c r="E20" s="116">
        <v>7700</v>
      </c>
      <c r="F20" s="117" t="s">
        <v>2</v>
      </c>
      <c r="G20" s="97">
        <v>7.0000000000000007E-2</v>
      </c>
    </row>
    <row r="21" spans="1:7" ht="15.75">
      <c r="A21" s="232"/>
      <c r="B21" s="115" t="s">
        <v>74</v>
      </c>
      <c r="C21" s="96">
        <v>847000</v>
      </c>
      <c r="D21" s="95">
        <v>77000</v>
      </c>
      <c r="E21" s="116">
        <v>770000</v>
      </c>
      <c r="F21" s="117" t="s">
        <v>1</v>
      </c>
      <c r="G21" s="97">
        <v>0.02</v>
      </c>
    </row>
    <row r="22" spans="1:7" ht="16.5" thickBot="1">
      <c r="A22" s="233"/>
      <c r="B22" s="118" t="s">
        <v>75</v>
      </c>
      <c r="C22" s="98">
        <v>830390</v>
      </c>
      <c r="D22" s="99">
        <v>75490</v>
      </c>
      <c r="E22" s="119">
        <v>754900</v>
      </c>
      <c r="F22" s="120" t="s">
        <v>26</v>
      </c>
      <c r="G22" s="121">
        <v>0.15</v>
      </c>
    </row>
    <row r="23" spans="1:7" ht="15.75">
      <c r="A23" s="122"/>
      <c r="B23" s="123"/>
      <c r="C23" s="124" t="s">
        <v>76</v>
      </c>
      <c r="D23" s="124" t="s">
        <v>77</v>
      </c>
      <c r="E23" s="124" t="s">
        <v>4</v>
      </c>
      <c r="F23" s="240" t="s">
        <v>0</v>
      </c>
      <c r="G23" s="241"/>
    </row>
    <row r="24" spans="1:7" ht="15.75">
      <c r="A24" s="237" t="s">
        <v>10</v>
      </c>
      <c r="B24" s="125" t="s">
        <v>45</v>
      </c>
      <c r="C24" s="96">
        <v>754900</v>
      </c>
      <c r="D24" s="126">
        <v>50326.666666666664</v>
      </c>
      <c r="E24" s="127">
        <v>1</v>
      </c>
      <c r="F24" s="242"/>
      <c r="G24" s="243"/>
    </row>
    <row r="25" spans="1:7" ht="15">
      <c r="A25" s="238"/>
      <c r="B25" s="100" t="s">
        <v>46</v>
      </c>
      <c r="C25" s="101">
        <v>25000</v>
      </c>
      <c r="D25" s="101">
        <v>1666.6666666666667</v>
      </c>
      <c r="E25" s="128">
        <v>3.3116969134984769E-2</v>
      </c>
      <c r="F25" s="226" t="s">
        <v>78</v>
      </c>
      <c r="G25" s="227"/>
    </row>
    <row r="26" spans="1:7" ht="15">
      <c r="A26" s="238"/>
      <c r="B26" s="100" t="s">
        <v>47</v>
      </c>
      <c r="C26" s="101">
        <v>20000</v>
      </c>
      <c r="D26" s="101">
        <v>1333.3333333333333</v>
      </c>
      <c r="E26" s="128">
        <v>2.6493575307987814E-2</v>
      </c>
      <c r="F26" s="129" t="s">
        <v>79</v>
      </c>
      <c r="G26" s="130"/>
    </row>
    <row r="27" spans="1:7" ht="15">
      <c r="A27" s="238"/>
      <c r="B27" s="100" t="s">
        <v>48</v>
      </c>
      <c r="C27" s="101">
        <v>19000</v>
      </c>
      <c r="D27" s="101">
        <v>1266.6666666666667</v>
      </c>
      <c r="E27" s="128">
        <v>2.5168896542588422E-2</v>
      </c>
      <c r="F27" s="129" t="s">
        <v>80</v>
      </c>
      <c r="G27" s="130"/>
    </row>
    <row r="28" spans="1:7" ht="15">
      <c r="A28" s="238"/>
      <c r="B28" s="100" t="s">
        <v>81</v>
      </c>
      <c r="C28" s="101">
        <v>400000</v>
      </c>
      <c r="D28" s="101">
        <v>26666.666666666668</v>
      </c>
      <c r="E28" s="128">
        <v>0.52987150615975631</v>
      </c>
      <c r="F28" s="129" t="s">
        <v>82</v>
      </c>
      <c r="G28" s="130"/>
    </row>
    <row r="29" spans="1:7" ht="16.5" thickBot="1">
      <c r="A29" s="238"/>
      <c r="B29" s="102" t="s">
        <v>49</v>
      </c>
      <c r="C29" s="98">
        <v>464000</v>
      </c>
      <c r="D29" s="98">
        <v>30933.333333333332</v>
      </c>
      <c r="E29" s="131">
        <v>0.61465094714531721</v>
      </c>
      <c r="F29" s="228"/>
      <c r="G29" s="229"/>
    </row>
    <row r="30" spans="1:7" ht="16.5" thickBot="1">
      <c r="A30" s="238"/>
      <c r="B30" s="132" t="s">
        <v>50</v>
      </c>
      <c r="C30" s="133">
        <v>290900</v>
      </c>
      <c r="D30" s="133">
        <v>19393.333333333332</v>
      </c>
      <c r="E30" s="134">
        <v>0.38534905285468274</v>
      </c>
      <c r="F30" s="222"/>
      <c r="G30" s="223"/>
    </row>
    <row r="31" spans="1:7" ht="15">
      <c r="A31" s="238"/>
      <c r="B31" s="104" t="s">
        <v>51</v>
      </c>
      <c r="C31" s="105">
        <v>30000</v>
      </c>
      <c r="D31" s="105">
        <v>2000</v>
      </c>
      <c r="E31" s="135">
        <v>3.9740362961981718E-2</v>
      </c>
      <c r="F31" s="224"/>
      <c r="G31" s="225"/>
    </row>
    <row r="32" spans="1:7" ht="15">
      <c r="A32" s="238"/>
      <c r="B32" s="100" t="s">
        <v>20</v>
      </c>
      <c r="C32" s="101">
        <v>30000</v>
      </c>
      <c r="D32" s="101">
        <v>2000</v>
      </c>
      <c r="E32" s="128">
        <v>3.9740362961981718E-2</v>
      </c>
      <c r="F32" s="226" t="s">
        <v>83</v>
      </c>
      <c r="G32" s="227"/>
    </row>
    <row r="33" spans="1:7" ht="15">
      <c r="A33" s="238"/>
      <c r="B33" s="100" t="s">
        <v>21</v>
      </c>
      <c r="C33" s="101">
        <v>15000</v>
      </c>
      <c r="D33" s="101">
        <v>1000</v>
      </c>
      <c r="E33" s="128">
        <v>1.9870181480990859E-2</v>
      </c>
      <c r="F33" s="226"/>
      <c r="G33" s="227"/>
    </row>
    <row r="34" spans="1:7" ht="15">
      <c r="A34" s="238"/>
      <c r="B34" s="100" t="s">
        <v>84</v>
      </c>
      <c r="C34" s="101">
        <v>5000</v>
      </c>
      <c r="D34" s="101">
        <v>333.33333333333331</v>
      </c>
      <c r="E34" s="128">
        <v>6.6233938269969535E-3</v>
      </c>
      <c r="F34" s="129" t="s">
        <v>85</v>
      </c>
      <c r="G34" s="130"/>
    </row>
    <row r="35" spans="1:7" ht="15">
      <c r="A35" s="238"/>
      <c r="B35" s="100" t="s">
        <v>53</v>
      </c>
      <c r="C35" s="101">
        <v>10000</v>
      </c>
      <c r="D35" s="101">
        <v>666.66666666666663</v>
      </c>
      <c r="E35" s="128">
        <v>1.3246787653993907E-2</v>
      </c>
      <c r="F35" s="226"/>
      <c r="G35" s="227"/>
    </row>
    <row r="36" spans="1:7" ht="16.5" thickBot="1">
      <c r="A36" s="238"/>
      <c r="B36" s="102" t="s">
        <v>54</v>
      </c>
      <c r="C36" s="98">
        <v>90000</v>
      </c>
      <c r="D36" s="98">
        <v>6000</v>
      </c>
      <c r="E36" s="131">
        <v>0.11922108888594515</v>
      </c>
      <c r="F36" s="228"/>
      <c r="G36" s="229"/>
    </row>
    <row r="37" spans="1:7" ht="16.5" thickBot="1">
      <c r="A37" s="238"/>
      <c r="B37" s="132" t="s">
        <v>55</v>
      </c>
      <c r="C37" s="133">
        <v>200900</v>
      </c>
      <c r="D37" s="133">
        <v>13393.333333333334</v>
      </c>
      <c r="E37" s="134">
        <v>0.26612796396873756</v>
      </c>
      <c r="F37" s="222"/>
      <c r="G37" s="223"/>
    </row>
    <row r="38" spans="1:7" ht="15">
      <c r="A38" s="238"/>
      <c r="B38" s="104" t="s">
        <v>56</v>
      </c>
      <c r="C38" s="105">
        <v>20000</v>
      </c>
      <c r="D38" s="105">
        <v>1333.3333333333333</v>
      </c>
      <c r="E38" s="135">
        <v>2.6493575307987814E-2</v>
      </c>
      <c r="F38" s="224" t="s">
        <v>86</v>
      </c>
      <c r="G38" s="225"/>
    </row>
    <row r="39" spans="1:7" ht="15">
      <c r="A39" s="238"/>
      <c r="B39" s="100" t="s">
        <v>57</v>
      </c>
      <c r="C39" s="101">
        <v>8000</v>
      </c>
      <c r="D39" s="101">
        <v>533.33333333333337</v>
      </c>
      <c r="E39" s="128">
        <v>1.0597430123195126E-2</v>
      </c>
      <c r="F39" s="226" t="s">
        <v>87</v>
      </c>
      <c r="G39" s="227"/>
    </row>
    <row r="40" spans="1:7" ht="15">
      <c r="A40" s="238"/>
      <c r="B40" s="100" t="s">
        <v>58</v>
      </c>
      <c r="C40" s="101">
        <v>30000</v>
      </c>
      <c r="D40" s="101">
        <v>2000</v>
      </c>
      <c r="E40" s="128">
        <v>3.9740362961981718E-2</v>
      </c>
      <c r="F40" s="226" t="s">
        <v>88</v>
      </c>
      <c r="G40" s="227"/>
    </row>
    <row r="41" spans="1:7" ht="15">
      <c r="A41" s="238"/>
      <c r="B41" s="100" t="s">
        <v>59</v>
      </c>
      <c r="C41" s="101">
        <v>7000</v>
      </c>
      <c r="D41" s="101">
        <v>466.66666666666669</v>
      </c>
      <c r="E41" s="128">
        <v>9.272751357795735E-3</v>
      </c>
      <c r="F41" s="226"/>
      <c r="G41" s="227"/>
    </row>
    <row r="42" spans="1:7" ht="16.5" thickBot="1">
      <c r="A42" s="238"/>
      <c r="B42" s="102" t="s">
        <v>60</v>
      </c>
      <c r="C42" s="98">
        <v>65000</v>
      </c>
      <c r="D42" s="98">
        <v>4333.333333333333</v>
      </c>
      <c r="E42" s="131">
        <v>8.6104119750960398E-2</v>
      </c>
      <c r="F42" s="228"/>
      <c r="G42" s="229"/>
    </row>
    <row r="43" spans="1:7" ht="16.5" thickBot="1">
      <c r="A43" s="239"/>
      <c r="B43" s="106" t="s">
        <v>61</v>
      </c>
      <c r="C43" s="103">
        <v>135900</v>
      </c>
      <c r="D43" s="103">
        <v>9060</v>
      </c>
      <c r="E43" s="136">
        <v>0.1800238442177772</v>
      </c>
      <c r="F43" s="244"/>
      <c r="G43" s="245"/>
    </row>
    <row r="44" spans="1:7">
      <c r="A44" s="137"/>
      <c r="B44" s="91"/>
      <c r="C44" s="91"/>
      <c r="D44" s="91"/>
      <c r="E44" s="91"/>
      <c r="F44" s="91"/>
    </row>
    <row r="45" spans="1:7">
      <c r="A45" s="91" t="s">
        <v>37</v>
      </c>
      <c r="B45" s="91"/>
      <c r="C45" s="91"/>
      <c r="D45" s="91"/>
      <c r="E45" s="91"/>
      <c r="F45" s="91"/>
    </row>
    <row r="46" spans="1:7">
      <c r="A46" s="107" t="s">
        <v>33</v>
      </c>
      <c r="B46" s="91" t="s">
        <v>23</v>
      </c>
      <c r="C46" s="91"/>
      <c r="D46" s="91"/>
      <c r="E46" s="91"/>
      <c r="F46" s="91"/>
    </row>
    <row r="47" spans="1:7">
      <c r="A47" s="108" t="s">
        <v>34</v>
      </c>
      <c r="B47" s="91" t="s">
        <v>24</v>
      </c>
      <c r="C47" s="91"/>
      <c r="D47" s="91"/>
      <c r="E47" s="91"/>
      <c r="F47" s="91"/>
    </row>
    <row r="48" spans="1:7">
      <c r="A48" s="91"/>
      <c r="B48" s="91"/>
      <c r="C48" s="91"/>
      <c r="D48" s="91"/>
      <c r="E48" s="91"/>
      <c r="F48" s="91"/>
    </row>
    <row r="49" spans="1:7">
      <c r="A49" s="91"/>
      <c r="B49" s="91"/>
      <c r="C49" s="91"/>
      <c r="D49" s="91"/>
      <c r="E49" s="91"/>
      <c r="F49" s="91"/>
    </row>
    <row r="50" spans="1:7">
      <c r="A50" s="91"/>
      <c r="B50" s="91"/>
      <c r="C50" s="91"/>
      <c r="D50" s="91"/>
      <c r="E50" s="91"/>
      <c r="F50" s="91"/>
    </row>
    <row r="51" spans="1:7">
      <c r="A51" s="91"/>
      <c r="B51" s="91"/>
      <c r="C51" s="91"/>
      <c r="D51" s="91"/>
      <c r="E51" s="91"/>
      <c r="F51" s="91"/>
    </row>
    <row r="52" spans="1:7">
      <c r="A52" s="91"/>
      <c r="B52" s="91"/>
      <c r="C52" s="91"/>
      <c r="D52" s="91"/>
      <c r="E52" s="91"/>
      <c r="F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139"/>
      <c r="B54" s="91"/>
      <c r="C54" s="109"/>
      <c r="D54" s="91"/>
      <c r="E54" s="91"/>
      <c r="F54" s="91"/>
      <c r="G54" s="91"/>
    </row>
  </sheetData>
  <mergeCells count="24">
    <mergeCell ref="A15:A17"/>
    <mergeCell ref="A19:A22"/>
    <mergeCell ref="C16:G16"/>
    <mergeCell ref="A24:A43"/>
    <mergeCell ref="F23:G23"/>
    <mergeCell ref="F24:G24"/>
    <mergeCell ref="F25:G25"/>
    <mergeCell ref="F29:G29"/>
    <mergeCell ref="F43:G43"/>
    <mergeCell ref="F40:G40"/>
    <mergeCell ref="F41:G41"/>
    <mergeCell ref="F42:G42"/>
    <mergeCell ref="F17:G17"/>
    <mergeCell ref="C15:G15"/>
    <mergeCell ref="F18:G19"/>
    <mergeCell ref="F39:G39"/>
    <mergeCell ref="F37:G37"/>
    <mergeCell ref="F38:G38"/>
    <mergeCell ref="F30:G30"/>
    <mergeCell ref="F35:G35"/>
    <mergeCell ref="F36:G36"/>
    <mergeCell ref="F31:G31"/>
    <mergeCell ref="F33:G33"/>
    <mergeCell ref="F32:G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49AD-8E9E-40F6-BDB6-429F725822A2}">
  <dimension ref="A7:G53"/>
  <sheetViews>
    <sheetView topLeftCell="A10" workbookViewId="0">
      <selection activeCell="B36" sqref="B36"/>
    </sheetView>
  </sheetViews>
  <sheetFormatPr defaultRowHeight="12.75"/>
  <cols>
    <col min="1" max="1" width="37.5703125" bestFit="1" customWidth="1"/>
    <col min="2" max="2" width="44.7109375" bestFit="1" customWidth="1"/>
    <col min="3" max="3" width="43.7109375" bestFit="1" customWidth="1"/>
    <col min="4" max="4" width="9.140625" bestFit="1" customWidth="1"/>
    <col min="5" max="5" width="13.7109375" bestFit="1" customWidth="1"/>
    <col min="6" max="6" width="17.28515625" bestFit="1" customWidth="1"/>
  </cols>
  <sheetData>
    <row r="7" spans="1:7">
      <c r="B7" s="91"/>
      <c r="C7" s="91"/>
      <c r="D7" s="91"/>
      <c r="E7" s="91"/>
      <c r="F7" s="91"/>
      <c r="G7" s="91"/>
    </row>
    <row r="8" spans="1:7">
      <c r="B8" s="91"/>
      <c r="C8" s="91"/>
      <c r="D8" s="91"/>
      <c r="E8" s="91"/>
      <c r="F8" s="91"/>
      <c r="G8" s="91"/>
    </row>
    <row r="10" spans="1:7" ht="23.25">
      <c r="A10" s="21" t="s">
        <v>89</v>
      </c>
      <c r="B10" s="91"/>
      <c r="C10" s="91"/>
      <c r="D10" s="91"/>
      <c r="E10" s="91"/>
    </row>
    <row r="11" spans="1:7" ht="18">
      <c r="A11" s="198"/>
      <c r="B11" s="91"/>
      <c r="C11" s="91"/>
      <c r="D11" s="91"/>
      <c r="E11" s="91"/>
    </row>
    <row r="12" spans="1:7" ht="18">
      <c r="A12" s="255" t="s">
        <v>63</v>
      </c>
      <c r="B12" s="255"/>
      <c r="C12" s="255"/>
      <c r="D12" s="255"/>
      <c r="E12" s="255"/>
      <c r="F12" s="255"/>
      <c r="G12" s="255"/>
    </row>
    <row r="13" spans="1:7" ht="15.75">
      <c r="A13" s="91"/>
      <c r="B13" s="92"/>
      <c r="C13" s="186" t="s">
        <v>5</v>
      </c>
    </row>
    <row r="14" spans="1:7" ht="13.5" thickBot="1"/>
    <row r="15" spans="1:7">
      <c r="A15" s="263" t="s">
        <v>38</v>
      </c>
      <c r="B15" s="142" t="s">
        <v>39</v>
      </c>
      <c r="C15" s="267" t="s">
        <v>6</v>
      </c>
      <c r="D15" s="268"/>
      <c r="E15" s="268"/>
      <c r="F15" s="268"/>
      <c r="G15" s="250"/>
    </row>
    <row r="16" spans="1:7">
      <c r="A16" s="264"/>
      <c r="B16" s="143" t="s">
        <v>40</v>
      </c>
      <c r="C16" s="269" t="s">
        <v>25</v>
      </c>
      <c r="D16" s="270"/>
      <c r="E16" s="270"/>
      <c r="F16" s="270"/>
      <c r="G16" s="236"/>
    </row>
    <row r="17" spans="1:7" ht="13.5" thickBot="1">
      <c r="A17" s="265"/>
      <c r="B17" s="144" t="s">
        <v>43</v>
      </c>
      <c r="C17" s="184">
        <v>100</v>
      </c>
      <c r="D17" s="185" t="s">
        <v>7</v>
      </c>
      <c r="E17" s="185"/>
      <c r="F17" s="271"/>
      <c r="G17" s="247"/>
    </row>
    <row r="18" spans="1:7">
      <c r="A18" s="145"/>
      <c r="B18" s="146"/>
      <c r="C18" s="147" t="s">
        <v>42</v>
      </c>
      <c r="D18" s="147" t="s">
        <v>28</v>
      </c>
      <c r="E18" s="148" t="s">
        <v>8</v>
      </c>
      <c r="F18" s="259" t="s">
        <v>3</v>
      </c>
      <c r="G18" s="260"/>
    </row>
    <row r="19" spans="1:7">
      <c r="A19" s="264" t="s">
        <v>44</v>
      </c>
      <c r="B19" s="143" t="s">
        <v>11</v>
      </c>
      <c r="C19" s="149">
        <v>10000</v>
      </c>
      <c r="D19" s="150">
        <v>500</v>
      </c>
      <c r="E19" s="151">
        <v>9500</v>
      </c>
      <c r="F19" s="261"/>
      <c r="G19" s="262"/>
    </row>
    <row r="20" spans="1:7">
      <c r="A20" s="264"/>
      <c r="B20" s="143" t="s">
        <v>12</v>
      </c>
      <c r="C20" s="152">
        <v>8295</v>
      </c>
      <c r="D20" s="150">
        <v>395</v>
      </c>
      <c r="E20" s="151">
        <v>7900</v>
      </c>
      <c r="F20" s="153" t="s">
        <v>15</v>
      </c>
      <c r="G20" s="154">
        <v>0.2</v>
      </c>
    </row>
    <row r="21" spans="1:7">
      <c r="A21" s="264"/>
      <c r="B21" s="143" t="s">
        <v>13</v>
      </c>
      <c r="C21" s="152">
        <v>829500</v>
      </c>
      <c r="D21" s="150">
        <v>39500</v>
      </c>
      <c r="E21" s="151">
        <v>790000</v>
      </c>
      <c r="F21" s="153" t="s">
        <v>16</v>
      </c>
      <c r="G21" s="154">
        <v>0.1</v>
      </c>
    </row>
    <row r="22" spans="1:7" ht="13.5" thickBot="1">
      <c r="A22" s="266"/>
      <c r="B22" s="155" t="s">
        <v>14</v>
      </c>
      <c r="C22" s="156">
        <v>754110</v>
      </c>
      <c r="D22" s="157">
        <v>35910</v>
      </c>
      <c r="E22" s="158">
        <v>718200</v>
      </c>
      <c r="F22" s="159" t="s">
        <v>26</v>
      </c>
      <c r="G22" s="160">
        <v>0.15</v>
      </c>
    </row>
    <row r="23" spans="1:7" ht="13.5" thickBot="1">
      <c r="A23" s="161"/>
      <c r="B23" s="162"/>
      <c r="C23" s="163" t="s">
        <v>76</v>
      </c>
      <c r="D23" s="163"/>
      <c r="E23" s="164" t="s">
        <v>4</v>
      </c>
      <c r="F23" s="187"/>
      <c r="G23" s="188"/>
    </row>
    <row r="24" spans="1:7">
      <c r="A24" s="256" t="s">
        <v>9</v>
      </c>
      <c r="B24" s="165" t="s">
        <v>45</v>
      </c>
      <c r="C24" s="166">
        <v>718200</v>
      </c>
      <c r="D24" s="167"/>
      <c r="E24" s="168">
        <v>1</v>
      </c>
      <c r="F24" s="189"/>
      <c r="G24" s="190"/>
    </row>
    <row r="25" spans="1:7">
      <c r="A25" s="257"/>
      <c r="B25" s="169" t="s">
        <v>46</v>
      </c>
      <c r="C25" s="170">
        <v>25000</v>
      </c>
      <c r="D25" s="143"/>
      <c r="E25" s="171">
        <v>3.4809245335561123E-2</v>
      </c>
      <c r="F25" s="191"/>
      <c r="G25" s="192"/>
    </row>
    <row r="26" spans="1:7">
      <c r="A26" s="257"/>
      <c r="B26" s="169" t="s">
        <v>47</v>
      </c>
      <c r="C26" s="170">
        <v>20000</v>
      </c>
      <c r="D26" s="143"/>
      <c r="E26" s="171">
        <v>2.7847396268448898E-2</v>
      </c>
      <c r="F26" s="193"/>
      <c r="G26" s="192"/>
    </row>
    <row r="27" spans="1:7">
      <c r="A27" s="257"/>
      <c r="B27" s="169" t="s">
        <v>48</v>
      </c>
      <c r="C27" s="170">
        <v>14000</v>
      </c>
      <c r="D27" s="143"/>
      <c r="E27" s="171">
        <v>1.9493177387914229E-2</v>
      </c>
      <c r="F27" s="191"/>
      <c r="G27" s="192"/>
    </row>
    <row r="28" spans="1:7">
      <c r="A28" s="257"/>
      <c r="B28" s="169" t="s">
        <v>19</v>
      </c>
      <c r="C28" s="170">
        <v>400000</v>
      </c>
      <c r="D28" s="143"/>
      <c r="E28" s="171">
        <v>0.55694792536897797</v>
      </c>
      <c r="F28" s="191"/>
      <c r="G28" s="192"/>
    </row>
    <row r="29" spans="1:7" ht="13.5" thickBot="1">
      <c r="A29" s="257"/>
      <c r="B29" s="172" t="s">
        <v>49</v>
      </c>
      <c r="C29" s="156">
        <v>459000</v>
      </c>
      <c r="D29" s="173"/>
      <c r="E29" s="174">
        <v>0.63909774436090228</v>
      </c>
      <c r="F29" s="194"/>
      <c r="G29" s="190"/>
    </row>
    <row r="30" spans="1:7" ht="13.5" thickBot="1">
      <c r="A30" s="257"/>
      <c r="B30" s="175" t="s">
        <v>50</v>
      </c>
      <c r="C30" s="176">
        <v>259200</v>
      </c>
      <c r="D30" s="177"/>
      <c r="E30" s="178">
        <v>0.36090225563909772</v>
      </c>
      <c r="F30" s="194"/>
      <c r="G30" s="190"/>
    </row>
    <row r="31" spans="1:7">
      <c r="A31" s="257"/>
      <c r="B31" s="179" t="s">
        <v>51</v>
      </c>
      <c r="C31" s="180">
        <v>30000</v>
      </c>
      <c r="D31" s="181"/>
      <c r="E31" s="182">
        <v>4.1771094402673348E-2</v>
      </c>
      <c r="F31" s="191"/>
      <c r="G31" s="192"/>
    </row>
    <row r="32" spans="1:7">
      <c r="A32" s="257"/>
      <c r="B32" s="169" t="s">
        <v>20</v>
      </c>
      <c r="C32" s="170">
        <v>24000</v>
      </c>
      <c r="D32" s="143"/>
      <c r="E32" s="171">
        <v>3.3416875522138678E-2</v>
      </c>
      <c r="F32" s="191"/>
      <c r="G32" s="192"/>
    </row>
    <row r="33" spans="1:7">
      <c r="A33" s="257"/>
      <c r="B33" s="169" t="s">
        <v>21</v>
      </c>
      <c r="C33" s="170">
        <v>15000</v>
      </c>
      <c r="D33" s="143"/>
      <c r="E33" s="171">
        <v>2.0885547201336674E-2</v>
      </c>
      <c r="F33" s="191"/>
      <c r="G33" s="192"/>
    </row>
    <row r="34" spans="1:7">
      <c r="A34" s="257"/>
      <c r="B34" s="169" t="s">
        <v>52</v>
      </c>
      <c r="C34" s="170">
        <v>5000</v>
      </c>
      <c r="D34" s="143"/>
      <c r="E34" s="171">
        <v>6.9618490671122246E-3</v>
      </c>
      <c r="F34" s="191"/>
      <c r="G34" s="192"/>
    </row>
    <row r="35" spans="1:7">
      <c r="A35" s="257"/>
      <c r="B35" s="169" t="s">
        <v>53</v>
      </c>
      <c r="C35" s="170"/>
      <c r="D35" s="143"/>
      <c r="E35" s="171">
        <v>0</v>
      </c>
      <c r="F35" s="191"/>
      <c r="G35" s="192"/>
    </row>
    <row r="36" spans="1:7" ht="13.5" thickBot="1">
      <c r="A36" s="257"/>
      <c r="B36" s="172" t="s">
        <v>54</v>
      </c>
      <c r="C36" s="156">
        <v>74000</v>
      </c>
      <c r="D36" s="173"/>
      <c r="E36" s="174">
        <v>0.10303536619326092</v>
      </c>
      <c r="F36" s="194"/>
      <c r="G36" s="190"/>
    </row>
    <row r="37" spans="1:7" ht="13.5" thickBot="1">
      <c r="A37" s="257"/>
      <c r="B37" s="175" t="s">
        <v>55</v>
      </c>
      <c r="C37" s="176">
        <v>185200</v>
      </c>
      <c r="D37" s="177"/>
      <c r="E37" s="178">
        <v>0.2578668894458368</v>
      </c>
      <c r="F37" s="194"/>
      <c r="G37" s="190"/>
    </row>
    <row r="38" spans="1:7">
      <c r="A38" s="257"/>
      <c r="B38" s="179" t="s">
        <v>56</v>
      </c>
      <c r="C38" s="180">
        <v>20000</v>
      </c>
      <c r="D38" s="181"/>
      <c r="E38" s="182">
        <v>2.7847396268448898E-2</v>
      </c>
      <c r="F38" s="191"/>
      <c r="G38" s="192"/>
    </row>
    <row r="39" spans="1:7">
      <c r="A39" s="257"/>
      <c r="B39" s="169" t="s">
        <v>57</v>
      </c>
      <c r="C39" s="170">
        <v>8000</v>
      </c>
      <c r="D39" s="143"/>
      <c r="E39" s="171">
        <v>1.1138958507379559E-2</v>
      </c>
      <c r="F39" s="191"/>
      <c r="G39" s="192"/>
    </row>
    <row r="40" spans="1:7">
      <c r="A40" s="257"/>
      <c r="B40" s="169" t="s">
        <v>58</v>
      </c>
      <c r="C40" s="170">
        <v>30000</v>
      </c>
      <c r="D40" s="143"/>
      <c r="E40" s="171">
        <v>4.1771094402673348E-2</v>
      </c>
      <c r="F40" s="191"/>
      <c r="G40" s="192"/>
    </row>
    <row r="41" spans="1:7">
      <c r="A41" s="257"/>
      <c r="B41" s="169" t="s">
        <v>59</v>
      </c>
      <c r="C41" s="170"/>
      <c r="D41" s="143"/>
      <c r="E41" s="171">
        <v>0</v>
      </c>
      <c r="F41" s="191"/>
      <c r="G41" s="192"/>
    </row>
    <row r="42" spans="1:7" ht="13.5" thickBot="1">
      <c r="A42" s="257"/>
      <c r="B42" s="172" t="s">
        <v>60</v>
      </c>
      <c r="C42" s="156">
        <v>58000</v>
      </c>
      <c r="D42" s="173"/>
      <c r="E42" s="174">
        <v>8.0757449178501806E-2</v>
      </c>
      <c r="F42" s="194"/>
      <c r="G42" s="190"/>
    </row>
    <row r="43" spans="1:7" ht="13.5" thickBot="1">
      <c r="A43" s="258"/>
      <c r="B43" s="183" t="s">
        <v>61</v>
      </c>
      <c r="C43" s="176">
        <v>127200</v>
      </c>
      <c r="D43" s="177"/>
      <c r="E43" s="178">
        <v>0.17710944026733499</v>
      </c>
      <c r="F43" s="195"/>
      <c r="G43" s="196"/>
    </row>
    <row r="45" spans="1:7">
      <c r="A45" s="91" t="s">
        <v>37</v>
      </c>
      <c r="B45" s="91"/>
    </row>
    <row r="46" spans="1:7">
      <c r="A46" s="107" t="s">
        <v>33</v>
      </c>
      <c r="B46" s="91" t="s">
        <v>36</v>
      </c>
    </row>
    <row r="47" spans="1:7">
      <c r="A47" s="108" t="s">
        <v>34</v>
      </c>
      <c r="B47" s="91" t="s">
        <v>35</v>
      </c>
    </row>
    <row r="52" spans="1:7">
      <c r="A52" s="197"/>
      <c r="B52" s="91"/>
      <c r="C52" s="91"/>
      <c r="D52" s="91"/>
      <c r="E52" s="91"/>
      <c r="F52" s="91"/>
      <c r="G52" s="91"/>
    </row>
    <row r="53" spans="1:7">
      <c r="A53" s="91"/>
      <c r="B53" s="91"/>
      <c r="C53" s="109"/>
      <c r="D53" s="91"/>
      <c r="E53" s="91"/>
      <c r="F53" s="91"/>
      <c r="G53" s="91"/>
    </row>
  </sheetData>
  <mergeCells count="8">
    <mergeCell ref="A12:G12"/>
    <mergeCell ref="A24:A43"/>
    <mergeCell ref="F18:G19"/>
    <mergeCell ref="A15:A17"/>
    <mergeCell ref="A19:A22"/>
    <mergeCell ref="C15:G15"/>
    <mergeCell ref="C16:G16"/>
    <mergeCell ref="F17:G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G53"/>
  <sheetViews>
    <sheetView view="pageBreakPreview" topLeftCell="A7" zoomScale="120" zoomScaleNormal="120" zoomScaleSheetLayoutView="120" workbookViewId="0">
      <selection activeCell="A7" sqref="A1:XFD1048576"/>
    </sheetView>
  </sheetViews>
  <sheetFormatPr defaultColWidth="8.85546875" defaultRowHeight="12.75"/>
  <cols>
    <col min="1" max="1" width="14.140625" style="28" customWidth="1"/>
    <col min="2" max="2" width="50.7109375" style="28" bestFit="1" customWidth="1"/>
    <col min="3" max="3" width="13.7109375" style="28" customWidth="1"/>
    <col min="4" max="4" width="14.28515625" style="28" customWidth="1"/>
    <col min="5" max="5" width="16.42578125" style="28" customWidth="1"/>
    <col min="6" max="6" width="20" style="28" customWidth="1"/>
    <col min="7" max="7" width="11" style="28" customWidth="1"/>
    <col min="8" max="16384" width="8.85546875" style="28"/>
  </cols>
  <sheetData>
    <row r="10" spans="1:7" ht="23.25">
      <c r="A10" s="29" t="s">
        <v>65</v>
      </c>
    </row>
    <row r="11" spans="1:7" ht="18.75">
      <c r="A11" s="30"/>
    </row>
    <row r="12" spans="1:7" ht="116.25" customHeight="1">
      <c r="A12" s="202" t="s">
        <v>63</v>
      </c>
      <c r="B12" s="202"/>
      <c r="C12" s="202"/>
      <c r="D12" s="202"/>
      <c r="E12" s="202"/>
      <c r="F12" s="202"/>
      <c r="G12" s="202"/>
    </row>
    <row r="13" spans="1:7" ht="24.75" customHeight="1">
      <c r="B13" s="31"/>
      <c r="C13" s="32" t="s">
        <v>5</v>
      </c>
    </row>
    <row r="14" spans="1:7" ht="24.75" customHeight="1" thickBot="1"/>
    <row r="15" spans="1:7" ht="24.75" customHeight="1">
      <c r="A15" s="203" t="s">
        <v>38</v>
      </c>
      <c r="B15" s="33" t="s">
        <v>39</v>
      </c>
      <c r="C15" s="215" t="s">
        <v>6</v>
      </c>
      <c r="D15" s="216"/>
      <c r="E15" s="216"/>
      <c r="F15" s="216"/>
      <c r="G15" s="217"/>
    </row>
    <row r="16" spans="1:7" ht="24.75" customHeight="1">
      <c r="A16" s="204"/>
      <c r="B16" s="34" t="s">
        <v>40</v>
      </c>
      <c r="C16" s="207" t="s">
        <v>25</v>
      </c>
      <c r="D16" s="208"/>
      <c r="E16" s="208"/>
      <c r="F16" s="208"/>
      <c r="G16" s="209"/>
    </row>
    <row r="17" spans="1:7" ht="24.75" customHeight="1" thickBot="1">
      <c r="A17" s="205"/>
      <c r="B17" s="35" t="s">
        <v>43</v>
      </c>
      <c r="C17" s="36">
        <v>100</v>
      </c>
      <c r="D17" s="37" t="s">
        <v>7</v>
      </c>
      <c r="E17" s="37"/>
      <c r="F17" s="213"/>
      <c r="G17" s="214"/>
    </row>
    <row r="18" spans="1:7" ht="24.75" customHeight="1">
      <c r="A18" s="38"/>
      <c r="B18" s="39"/>
      <c r="C18" s="40" t="s">
        <v>42</v>
      </c>
      <c r="D18" s="40" t="s">
        <v>28</v>
      </c>
      <c r="E18" s="41" t="s">
        <v>8</v>
      </c>
      <c r="F18" s="218" t="s">
        <v>3</v>
      </c>
      <c r="G18" s="219"/>
    </row>
    <row r="19" spans="1:7" ht="24.75" customHeight="1">
      <c r="A19" s="204" t="s">
        <v>44</v>
      </c>
      <c r="B19" s="34" t="s">
        <v>11</v>
      </c>
      <c r="C19" s="42">
        <v>10000</v>
      </c>
      <c r="D19" s="43">
        <f>C19-E19</f>
        <v>500</v>
      </c>
      <c r="E19" s="44">
        <f>ROUND(C19/(1+G22),-2)</f>
        <v>9500</v>
      </c>
      <c r="F19" s="220"/>
      <c r="G19" s="221"/>
    </row>
    <row r="20" spans="1:7" ht="24.75" customHeight="1">
      <c r="A20" s="204"/>
      <c r="B20" s="34" t="s">
        <v>12</v>
      </c>
      <c r="C20" s="45">
        <f>E20+D20</f>
        <v>8295</v>
      </c>
      <c r="D20" s="43">
        <f>E20*G22</f>
        <v>395</v>
      </c>
      <c r="E20" s="44">
        <f>ROUND(E19/(1+G20),-2)</f>
        <v>7900</v>
      </c>
      <c r="F20" s="46" t="s">
        <v>15</v>
      </c>
      <c r="G20" s="47">
        <v>0.2</v>
      </c>
    </row>
    <row r="21" spans="1:7" ht="24.75" customHeight="1">
      <c r="A21" s="204"/>
      <c r="B21" s="34" t="s">
        <v>13</v>
      </c>
      <c r="C21" s="45">
        <f>C17*C20</f>
        <v>829500</v>
      </c>
      <c r="D21" s="43">
        <f>C17*D20</f>
        <v>39500</v>
      </c>
      <c r="E21" s="44">
        <f>C17*E20</f>
        <v>790000</v>
      </c>
      <c r="F21" s="46" t="s">
        <v>16</v>
      </c>
      <c r="G21" s="47">
        <v>0.1</v>
      </c>
    </row>
    <row r="22" spans="1:7" ht="24.75" customHeight="1" thickBot="1">
      <c r="A22" s="206"/>
      <c r="B22" s="48" t="s">
        <v>14</v>
      </c>
      <c r="C22" s="49">
        <f>E22+D22</f>
        <v>754110</v>
      </c>
      <c r="D22" s="50">
        <f>E22*G22</f>
        <v>35910</v>
      </c>
      <c r="E22" s="51">
        <f>ROUND(E21/(1+G21),-2)</f>
        <v>718200</v>
      </c>
      <c r="F22" s="52" t="s">
        <v>26</v>
      </c>
      <c r="G22" s="53">
        <v>0.05</v>
      </c>
    </row>
    <row r="23" spans="1:7" ht="24.75" customHeight="1" thickBot="1">
      <c r="A23" s="54"/>
      <c r="B23" s="55"/>
      <c r="C23" s="56" t="s">
        <v>64</v>
      </c>
      <c r="D23" s="56"/>
      <c r="E23" s="57" t="s">
        <v>4</v>
      </c>
      <c r="F23" s="58"/>
      <c r="G23" s="59"/>
    </row>
    <row r="24" spans="1:7" ht="24.75" customHeight="1">
      <c r="A24" s="210" t="s">
        <v>9</v>
      </c>
      <c r="B24" s="60" t="s">
        <v>45</v>
      </c>
      <c r="C24" s="61">
        <f>E22</f>
        <v>718200</v>
      </c>
      <c r="D24" s="62"/>
      <c r="E24" s="63">
        <f>SUM(E29,E36,E42,E43)</f>
        <v>1</v>
      </c>
      <c r="F24" s="64"/>
      <c r="G24" s="65"/>
    </row>
    <row r="25" spans="1:7" ht="24.75" customHeight="1">
      <c r="A25" s="211"/>
      <c r="B25" s="66" t="s">
        <v>46</v>
      </c>
      <c r="C25" s="67">
        <v>25000</v>
      </c>
      <c r="D25" s="34"/>
      <c r="E25" s="68">
        <f t="shared" ref="E25:E43" si="0">C25/C$24</f>
        <v>3.4809245335561123E-2</v>
      </c>
      <c r="F25" s="69"/>
      <c r="G25" s="70"/>
    </row>
    <row r="26" spans="1:7" ht="24.75" customHeight="1">
      <c r="A26" s="211"/>
      <c r="B26" s="66" t="s">
        <v>47</v>
      </c>
      <c r="C26" s="67">
        <v>20000</v>
      </c>
      <c r="D26" s="34"/>
      <c r="E26" s="68">
        <f t="shared" si="0"/>
        <v>2.7847396268448898E-2</v>
      </c>
      <c r="F26" s="71"/>
      <c r="G26" s="70"/>
    </row>
    <row r="27" spans="1:7" ht="24.75" customHeight="1">
      <c r="A27" s="211"/>
      <c r="B27" s="66" t="s">
        <v>48</v>
      </c>
      <c r="C27" s="67">
        <v>14000</v>
      </c>
      <c r="D27" s="34"/>
      <c r="E27" s="68">
        <f t="shared" si="0"/>
        <v>1.9493177387914229E-2</v>
      </c>
      <c r="F27" s="69"/>
      <c r="G27" s="70"/>
    </row>
    <row r="28" spans="1:7" ht="24.75" customHeight="1">
      <c r="A28" s="211"/>
      <c r="B28" s="66" t="s">
        <v>19</v>
      </c>
      <c r="C28" s="67">
        <v>400000</v>
      </c>
      <c r="D28" s="34"/>
      <c r="E28" s="68">
        <f t="shared" si="0"/>
        <v>0.55694792536897797</v>
      </c>
      <c r="F28" s="69"/>
      <c r="G28" s="70"/>
    </row>
    <row r="29" spans="1:7" ht="24.75" customHeight="1" thickBot="1">
      <c r="A29" s="211"/>
      <c r="B29" s="72" t="s">
        <v>49</v>
      </c>
      <c r="C29" s="49">
        <f>SUM(C25:C28)</f>
        <v>459000</v>
      </c>
      <c r="D29" s="73"/>
      <c r="E29" s="74">
        <f t="shared" si="0"/>
        <v>0.63909774436090228</v>
      </c>
      <c r="F29" s="75"/>
      <c r="G29" s="65"/>
    </row>
    <row r="30" spans="1:7" ht="24.75" customHeight="1" thickBot="1">
      <c r="A30" s="211"/>
      <c r="B30" s="76" t="s">
        <v>50</v>
      </c>
      <c r="C30" s="77">
        <f>C24-C29</f>
        <v>259200</v>
      </c>
      <c r="D30" s="78"/>
      <c r="E30" s="79">
        <f t="shared" si="0"/>
        <v>0.36090225563909772</v>
      </c>
      <c r="F30" s="75"/>
      <c r="G30" s="65"/>
    </row>
    <row r="31" spans="1:7" ht="24.75" customHeight="1">
      <c r="A31" s="211"/>
      <c r="B31" s="80" t="s">
        <v>51</v>
      </c>
      <c r="C31" s="81">
        <v>30000</v>
      </c>
      <c r="D31" s="82"/>
      <c r="E31" s="83">
        <f t="shared" si="0"/>
        <v>4.1771094402673348E-2</v>
      </c>
      <c r="F31" s="69"/>
      <c r="G31" s="70"/>
    </row>
    <row r="32" spans="1:7" ht="24.75" customHeight="1">
      <c r="A32" s="211"/>
      <c r="B32" s="66" t="s">
        <v>20</v>
      </c>
      <c r="C32" s="67">
        <v>24000</v>
      </c>
      <c r="D32" s="34"/>
      <c r="E32" s="68">
        <f t="shared" si="0"/>
        <v>3.3416875522138678E-2</v>
      </c>
      <c r="F32" s="69"/>
      <c r="G32" s="70"/>
    </row>
    <row r="33" spans="1:7" ht="24.75" customHeight="1">
      <c r="A33" s="211"/>
      <c r="B33" s="66" t="s">
        <v>21</v>
      </c>
      <c r="C33" s="67">
        <v>15000</v>
      </c>
      <c r="D33" s="34"/>
      <c r="E33" s="68">
        <f t="shared" si="0"/>
        <v>2.0885547201336674E-2</v>
      </c>
      <c r="F33" s="69"/>
      <c r="G33" s="70"/>
    </row>
    <row r="34" spans="1:7" ht="24.75" customHeight="1">
      <c r="A34" s="211"/>
      <c r="B34" s="66" t="s">
        <v>52</v>
      </c>
      <c r="C34" s="67">
        <v>5000</v>
      </c>
      <c r="D34" s="34"/>
      <c r="E34" s="68">
        <f t="shared" si="0"/>
        <v>6.9618490671122246E-3</v>
      </c>
      <c r="F34" s="69"/>
      <c r="G34" s="70"/>
    </row>
    <row r="35" spans="1:7" ht="24.75" customHeight="1">
      <c r="A35" s="211"/>
      <c r="B35" s="66" t="s">
        <v>53</v>
      </c>
      <c r="C35" s="67"/>
      <c r="D35" s="34"/>
      <c r="E35" s="68">
        <f t="shared" si="0"/>
        <v>0</v>
      </c>
      <c r="F35" s="69"/>
      <c r="G35" s="70"/>
    </row>
    <row r="36" spans="1:7" ht="24.75" customHeight="1" thickBot="1">
      <c r="A36" s="211"/>
      <c r="B36" s="72" t="s">
        <v>54</v>
      </c>
      <c r="C36" s="49">
        <f>SUM(C31:C35)</f>
        <v>74000</v>
      </c>
      <c r="D36" s="73"/>
      <c r="E36" s="74">
        <f t="shared" si="0"/>
        <v>0.10303536619326092</v>
      </c>
      <c r="F36" s="75"/>
      <c r="G36" s="65"/>
    </row>
    <row r="37" spans="1:7" ht="24.75" customHeight="1" thickBot="1">
      <c r="A37" s="211"/>
      <c r="B37" s="76" t="s">
        <v>55</v>
      </c>
      <c r="C37" s="77">
        <f>C30-C36</f>
        <v>185200</v>
      </c>
      <c r="D37" s="78"/>
      <c r="E37" s="79">
        <f t="shared" si="0"/>
        <v>0.2578668894458368</v>
      </c>
      <c r="F37" s="75"/>
      <c r="G37" s="65"/>
    </row>
    <row r="38" spans="1:7" ht="24.75" customHeight="1">
      <c r="A38" s="211"/>
      <c r="B38" s="80" t="s">
        <v>56</v>
      </c>
      <c r="C38" s="81">
        <v>20000</v>
      </c>
      <c r="D38" s="82"/>
      <c r="E38" s="83">
        <f t="shared" si="0"/>
        <v>2.7847396268448898E-2</v>
      </c>
      <c r="F38" s="69"/>
      <c r="G38" s="70"/>
    </row>
    <row r="39" spans="1:7" ht="24.75" customHeight="1">
      <c r="A39" s="211"/>
      <c r="B39" s="66" t="s">
        <v>57</v>
      </c>
      <c r="C39" s="67">
        <v>8000</v>
      </c>
      <c r="D39" s="34"/>
      <c r="E39" s="68">
        <f t="shared" si="0"/>
        <v>1.1138958507379559E-2</v>
      </c>
      <c r="F39" s="69"/>
      <c r="G39" s="70"/>
    </row>
    <row r="40" spans="1:7" ht="24.75" customHeight="1">
      <c r="A40" s="211"/>
      <c r="B40" s="66" t="s">
        <v>58</v>
      </c>
      <c r="C40" s="67">
        <v>30000</v>
      </c>
      <c r="D40" s="34"/>
      <c r="E40" s="68">
        <f t="shared" si="0"/>
        <v>4.1771094402673348E-2</v>
      </c>
      <c r="F40" s="69"/>
      <c r="G40" s="70"/>
    </row>
    <row r="41" spans="1:7" ht="24.75" customHeight="1">
      <c r="A41" s="211"/>
      <c r="B41" s="66" t="s">
        <v>59</v>
      </c>
      <c r="C41" s="67"/>
      <c r="D41" s="34"/>
      <c r="E41" s="68">
        <f t="shared" si="0"/>
        <v>0</v>
      </c>
      <c r="F41" s="69"/>
      <c r="G41" s="70"/>
    </row>
    <row r="42" spans="1:7" ht="24.75" customHeight="1" thickBot="1">
      <c r="A42" s="211"/>
      <c r="B42" s="72" t="s">
        <v>60</v>
      </c>
      <c r="C42" s="49">
        <f>SUM(C38:C41)</f>
        <v>58000</v>
      </c>
      <c r="D42" s="73"/>
      <c r="E42" s="74">
        <f t="shared" si="0"/>
        <v>8.0757449178501806E-2</v>
      </c>
      <c r="F42" s="75"/>
      <c r="G42" s="65"/>
    </row>
    <row r="43" spans="1:7" ht="24.75" customHeight="1" thickBot="1">
      <c r="A43" s="212"/>
      <c r="B43" s="84" t="s">
        <v>61</v>
      </c>
      <c r="C43" s="77">
        <f>C37-C42</f>
        <v>127200</v>
      </c>
      <c r="D43" s="78"/>
      <c r="E43" s="79">
        <f t="shared" si="0"/>
        <v>0.17710944026733499</v>
      </c>
      <c r="F43" s="85"/>
      <c r="G43" s="86"/>
    </row>
    <row r="45" spans="1:7">
      <c r="A45" s="28" t="s">
        <v>37</v>
      </c>
    </row>
    <row r="46" spans="1:7">
      <c r="A46" s="87" t="s">
        <v>33</v>
      </c>
      <c r="B46" s="28" t="s">
        <v>36</v>
      </c>
    </row>
    <row r="47" spans="1:7">
      <c r="A47" s="88" t="s">
        <v>34</v>
      </c>
      <c r="B47" s="28" t="s">
        <v>35</v>
      </c>
    </row>
    <row r="52" spans="1:3">
      <c r="A52" s="89"/>
    </row>
    <row r="53" spans="1:3">
      <c r="C53" s="90"/>
    </row>
  </sheetData>
  <mergeCells count="8">
    <mergeCell ref="A12:G12"/>
    <mergeCell ref="A24:A43"/>
    <mergeCell ref="F18:G19"/>
    <mergeCell ref="A15:A17"/>
    <mergeCell ref="A19:A22"/>
    <mergeCell ref="C15:G15"/>
    <mergeCell ref="C16:G16"/>
    <mergeCell ref="F17:G17"/>
  </mergeCells>
  <phoneticPr fontId="3" type="noConversion"/>
  <pageMargins left="0.75" right="0.75" top="0.5" bottom="1" header="0.5" footer="0.5"/>
  <pageSetup scale="64" orientation="portrait" horizontalDpi="300" verticalDpi="300" r:id="rId1"/>
  <headerFooter alignWithMargins="0">
    <oddHeader>&amp;L&amp;"Arial,Italic"Working Out Your Pricing Strategy: Handouts and Teaching materials&amp;R&amp;G</oddHeader>
    <oddFooter>&amp;LCopyright © IFC on behalf of Business Edge™ 2008. All rights reserved.&amp;R17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BD5209B50214696909EED97289B29" ma:contentTypeVersion="17" ma:contentTypeDescription="Create a new document." ma:contentTypeScope="" ma:versionID="a02a1357b1c48acac6809c9169a1983c">
  <xsd:schema xmlns:xsd="http://www.w3.org/2001/XMLSchema" xmlns:xs="http://www.w3.org/2001/XMLSchema" xmlns:p="http://schemas.microsoft.com/office/2006/metadata/properties" xmlns:ns2="c5575bf0-1813-40ff-8068-4a1b60669c15" xmlns:ns3="16d0e5ad-4237-48ba-8b9a-8c7f1230c321" xmlns:ns4="d490a0d2-1f9e-4297-9f49-4e364ec50321" targetNamespace="http://schemas.microsoft.com/office/2006/metadata/properties" ma:root="true" ma:fieldsID="bd474bb7d46e3e0db259cc21f51fb3db" ns2:_="" ns3:_="" ns4:_="">
    <xsd:import namespace="c5575bf0-1813-40ff-8068-4a1b60669c15"/>
    <xsd:import namespace="16d0e5ad-4237-48ba-8b9a-8c7f1230c321"/>
    <xsd:import namespace="d490a0d2-1f9e-4297-9f49-4e364ec50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75bf0-1813-40ff-8068-4a1b60669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35f4a72-7415-4088-a012-79c9146448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0e5ad-4237-48ba-8b9a-8c7f1230c3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0a0d2-1f9e-4297-9f49-4e364ec50321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d0ed48-da47-4f59-babb-ce28f7dd0d7f}" ma:internalName="TaxCatchAll" ma:showField="CatchAllData" ma:web="d490a0d2-1f9e-4297-9f49-4e364ec50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d0e5ad-4237-48ba-8b9a-8c7f1230c321">
      <UserInfo>
        <DisplayName/>
        <AccountId xsi:nil="true"/>
        <AccountType/>
      </UserInfo>
    </SharedWithUsers>
    <TaxCatchAll xmlns="d490a0d2-1f9e-4297-9f49-4e364ec50321" xsi:nil="true"/>
    <lcf76f155ced4ddcb4097134ff3c332f xmlns="c5575bf0-1813-40ff-8068-4a1b60669c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2988-21AF-4286-9882-9A5CD6AEF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75bf0-1813-40ff-8068-4a1b60669c15"/>
    <ds:schemaRef ds:uri="16d0e5ad-4237-48ba-8b9a-8c7f1230c321"/>
    <ds:schemaRef ds:uri="d490a0d2-1f9e-4297-9f49-4e364ec50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3AFA5-CCC9-4D30-9560-3AFE10C17A8D}">
  <ds:schemaRefs>
    <ds:schemaRef ds:uri="http://schemas.microsoft.com/office/2006/metadata/properties"/>
    <ds:schemaRef ds:uri="be3194c8-0045-4d50-ac99-ceab3705ed35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1d87b38-9c39-4c5f-9d10-f1afd3cc8fba"/>
    <ds:schemaRef ds:uri="http://purl.org/dc/dcmitype/"/>
    <ds:schemaRef ds:uri="16d0e5ad-4237-48ba-8b9a-8c7f1230c321"/>
    <ds:schemaRef ds:uri="d490a0d2-1f9e-4297-9f49-4e364ec50321"/>
    <ds:schemaRef ds:uri="c5575bf0-1813-40ff-8068-4a1b60669c15"/>
  </ds:schemaRefs>
</ds:datastoreItem>
</file>

<file path=customXml/itemProps3.xml><?xml version="1.0" encoding="utf-8"?>
<ds:datastoreItem xmlns:ds="http://schemas.openxmlformats.org/officeDocument/2006/customXml" ds:itemID="{28DA66A4-C52E-4ED6-B325-3404848E43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Comp Price POE</vt:lpstr>
      <vt:lpstr>Teaching Material 1</vt:lpstr>
      <vt:lpstr>Teaching Material 2</vt:lpstr>
      <vt:lpstr>Toolkit 3</vt:lpstr>
      <vt:lpstr>'Comp Price POE'!Print_Area</vt:lpstr>
    </vt:vector>
  </TitlesOfParts>
  <Company>World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MHuong</dc:creator>
  <cp:lastModifiedBy>Lizette Gradidge</cp:lastModifiedBy>
  <cp:lastPrinted>2016-08-22T03:05:59Z</cp:lastPrinted>
  <dcterms:created xsi:type="dcterms:W3CDTF">2005-05-11T02:23:36Z</dcterms:created>
  <dcterms:modified xsi:type="dcterms:W3CDTF">2025-09-16T11:37:43Z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0x0101004FDBD5209B50214696909EED97289B29</vt:lpwstr>
  </property>
  <property fmtid="{D5CDD505-2E9C-101B-9397-08002B2CF9AE}" pid="3" name="Order">
    <vt:r8>9026900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